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0" yWindow="-330" windowWidth="12285" windowHeight="12840"/>
  </bookViews>
  <sheets>
    <sheet name="2025-2026" sheetId="4" r:id="rId1"/>
  </sheets>
  <definedNames>
    <definedName name="_xlnm._FilterDatabase" localSheetId="0" hidden="1">'2025-2026'!$A$12:$G$411</definedName>
    <definedName name="_xlnm.Print_Titles" localSheetId="0">'2025-2026'!$12:$13</definedName>
    <definedName name="_xlnm.Print_Area" localSheetId="0">'2025-2026'!$A$1:$G$421</definedName>
  </definedNames>
  <calcPr calcId="145621"/>
</workbook>
</file>

<file path=xl/calcChain.xml><?xml version="1.0" encoding="utf-8"?>
<calcChain xmlns="http://schemas.openxmlformats.org/spreadsheetml/2006/main">
  <c r="G154" i="4" l="1"/>
  <c r="F154" i="4"/>
  <c r="G159" i="4"/>
  <c r="G158" i="4" s="1"/>
  <c r="F159" i="4"/>
  <c r="F158" i="4" s="1"/>
  <c r="F134" i="4" l="1"/>
  <c r="F133" i="4" s="1"/>
  <c r="F132" i="4" s="1"/>
  <c r="F131" i="4" s="1"/>
  <c r="F130" i="4" s="1"/>
  <c r="G113" i="4" l="1"/>
  <c r="G112" i="4" s="1"/>
  <c r="F113" i="4"/>
  <c r="F112" i="4" s="1"/>
  <c r="G61" i="4" l="1"/>
  <c r="G60" i="4" s="1"/>
  <c r="F61" i="4"/>
  <c r="F60" i="4" s="1"/>
  <c r="F56" i="4" l="1"/>
  <c r="G56" i="4"/>
  <c r="F58" i="4"/>
  <c r="G58" i="4"/>
  <c r="G166" i="4" l="1"/>
  <c r="G165" i="4"/>
  <c r="G164" i="4" s="1"/>
  <c r="F166" i="4"/>
  <c r="F165" i="4" s="1"/>
  <c r="F164" i="4" s="1"/>
  <c r="G156" i="4"/>
  <c r="G155" i="4" s="1"/>
  <c r="F156" i="4"/>
  <c r="F155" i="4" s="1"/>
  <c r="G291" i="4" l="1"/>
  <c r="G290" i="4" s="1"/>
  <c r="F291" i="4"/>
  <c r="F290" i="4" s="1"/>
  <c r="G372" i="4" l="1"/>
  <c r="F372" i="4"/>
  <c r="G378" i="4" l="1"/>
  <c r="G377" i="4" s="1"/>
  <c r="F378" i="4"/>
  <c r="F377" i="4" s="1"/>
  <c r="G365" i="4" l="1"/>
  <c r="G364" i="4" s="1"/>
  <c r="F365" i="4"/>
  <c r="F364" i="4" s="1"/>
  <c r="G370" i="4"/>
  <c r="F370" i="4"/>
  <c r="G368" i="4"/>
  <c r="G367" i="4" s="1"/>
  <c r="F368" i="4"/>
  <c r="F367" i="4" s="1"/>
  <c r="G361" i="4"/>
  <c r="G360" i="4" s="1"/>
  <c r="G359" i="4" s="1"/>
  <c r="F361" i="4"/>
  <c r="F360" i="4" s="1"/>
  <c r="F359" i="4" s="1"/>
  <c r="G341" i="4"/>
  <c r="F341" i="4"/>
  <c r="F363" i="4" l="1"/>
  <c r="G363" i="4"/>
  <c r="G306" i="4"/>
  <c r="F306" i="4"/>
  <c r="G304" i="4"/>
  <c r="F304" i="4"/>
  <c r="G302" i="4"/>
  <c r="F302" i="4"/>
  <c r="G271" i="4"/>
  <c r="F271" i="4"/>
  <c r="G269" i="4"/>
  <c r="F269" i="4"/>
  <c r="G247" i="4"/>
  <c r="G246" i="4" s="1"/>
  <c r="G245" i="4" s="1"/>
  <c r="G244" i="4" s="1"/>
  <c r="G243" i="4" s="1"/>
  <c r="G242" i="4" s="1"/>
  <c r="F247" i="4"/>
  <c r="F246" i="4" s="1"/>
  <c r="F245" i="4" s="1"/>
  <c r="F244" i="4" s="1"/>
  <c r="F243" i="4" s="1"/>
  <c r="F242" i="4" s="1"/>
  <c r="G207" i="4"/>
  <c r="F207" i="4"/>
  <c r="G205" i="4"/>
  <c r="F205" i="4"/>
  <c r="G189" i="4"/>
  <c r="F189" i="4"/>
  <c r="G177" i="4"/>
  <c r="F177" i="4"/>
  <c r="G175" i="4"/>
  <c r="F175" i="4"/>
  <c r="G172" i="4"/>
  <c r="F172" i="4"/>
  <c r="G170" i="4"/>
  <c r="F170" i="4"/>
  <c r="G150" i="4"/>
  <c r="G149" i="4" s="1"/>
  <c r="F150" i="4"/>
  <c r="F149" i="4" s="1"/>
  <c r="G122" i="4"/>
  <c r="G121" i="4" s="1"/>
  <c r="F122" i="4"/>
  <c r="F121" i="4" s="1"/>
  <c r="G99" i="4"/>
  <c r="G98" i="4" s="1"/>
  <c r="F99" i="4"/>
  <c r="F98" i="4" s="1"/>
  <c r="G104" i="4"/>
  <c r="F104" i="4"/>
  <c r="G102" i="4"/>
  <c r="F102" i="4"/>
  <c r="G88" i="4"/>
  <c r="G87" i="4" s="1"/>
  <c r="G27" i="4" l="1"/>
  <c r="G26" i="4" s="1"/>
  <c r="F27" i="4"/>
  <c r="F26" i="4" s="1"/>
  <c r="G314" i="4" l="1"/>
  <c r="G313" i="4" s="1"/>
  <c r="G312" i="4" s="1"/>
  <c r="F314" i="4"/>
  <c r="F313" i="4" s="1"/>
  <c r="F312" i="4" s="1"/>
  <c r="G310" i="4" l="1"/>
  <c r="G309" i="4" s="1"/>
  <c r="G308" i="4" s="1"/>
  <c r="F310" i="4"/>
  <c r="F309" i="4" s="1"/>
  <c r="F308" i="4" s="1"/>
  <c r="G147" i="4" l="1"/>
  <c r="G146" i="4" s="1"/>
  <c r="F147" i="4"/>
  <c r="F146" i="4" s="1"/>
  <c r="G389" i="4"/>
  <c r="F389" i="4"/>
  <c r="G387" i="4"/>
  <c r="F387" i="4"/>
  <c r="G187" i="4"/>
  <c r="F187" i="4"/>
  <c r="G79" i="4"/>
  <c r="F79" i="4"/>
  <c r="G77" i="4"/>
  <c r="F77" i="4"/>
  <c r="G75" i="4"/>
  <c r="F75" i="4"/>
  <c r="G69" i="4"/>
  <c r="F69" i="4"/>
  <c r="G67" i="4"/>
  <c r="F67" i="4"/>
  <c r="G53" i="4"/>
  <c r="F53" i="4"/>
  <c r="G51" i="4"/>
  <c r="F51" i="4"/>
  <c r="G32" i="4"/>
  <c r="F32" i="4"/>
  <c r="G30" i="4"/>
  <c r="F30" i="4"/>
  <c r="G24" i="4"/>
  <c r="F24" i="4"/>
  <c r="G22" i="4"/>
  <c r="G21" i="4" s="1"/>
  <c r="F22" i="4"/>
  <c r="F21" i="4" l="1"/>
  <c r="F145" i="4"/>
  <c r="F144" i="4" s="1"/>
  <c r="G145" i="4"/>
  <c r="G144" i="4" s="1"/>
  <c r="F29" i="4"/>
  <c r="G29" i="4"/>
  <c r="F283" i="4"/>
  <c r="F282" i="4" s="1"/>
  <c r="G382" i="4" l="1"/>
  <c r="G381" i="4" s="1"/>
  <c r="G380" i="4" s="1"/>
  <c r="F382" i="4"/>
  <c r="F381" i="4" s="1"/>
  <c r="F380" i="4" s="1"/>
  <c r="G357" i="4" l="1"/>
  <c r="F357" i="4"/>
  <c r="G119" i="4" l="1"/>
  <c r="G118" i="4" s="1"/>
  <c r="F119" i="4"/>
  <c r="F118" i="4" s="1"/>
  <c r="G183" i="4"/>
  <c r="G182" i="4" s="1"/>
  <c r="G181" i="4" s="1"/>
  <c r="F183" i="4"/>
  <c r="F182" i="4" s="1"/>
  <c r="F181" i="4" s="1"/>
  <c r="F192" i="4" l="1"/>
  <c r="F191" i="4" s="1"/>
  <c r="G320" i="4" l="1"/>
  <c r="G319" i="4" s="1"/>
  <c r="G318" i="4" s="1"/>
  <c r="F320" i="4"/>
  <c r="F319" i="4" s="1"/>
  <c r="F318" i="4" s="1"/>
  <c r="G352" i="4"/>
  <c r="G351" i="4" s="1"/>
  <c r="G350" i="4" s="1"/>
  <c r="F352" i="4"/>
  <c r="F351" i="4" s="1"/>
  <c r="F350" i="4" s="1"/>
  <c r="G72" i="4" l="1"/>
  <c r="G71" i="4" s="1"/>
  <c r="F72" i="4"/>
  <c r="F71" i="4" s="1"/>
  <c r="F296" i="4"/>
  <c r="F295" i="4" s="1"/>
  <c r="F294" i="4" s="1"/>
  <c r="F293" i="4" s="1"/>
  <c r="G296" i="4"/>
  <c r="G295" i="4" s="1"/>
  <c r="G294" i="4" s="1"/>
  <c r="G293" i="4" s="1"/>
  <c r="G192" i="4"/>
  <c r="G191" i="4" s="1"/>
  <c r="G64" i="4"/>
  <c r="G63" i="4" s="1"/>
  <c r="F64" i="4"/>
  <c r="F63" i="4" s="1"/>
  <c r="G44" i="4"/>
  <c r="F44" i="4"/>
  <c r="G85" i="4"/>
  <c r="G84" i="4" s="1"/>
  <c r="F85" i="4"/>
  <c r="F84" i="4" s="1"/>
  <c r="G82" i="4"/>
  <c r="G81" i="4" s="1"/>
  <c r="F82" i="4"/>
  <c r="F81" i="4" s="1"/>
  <c r="G66" i="4" l="1"/>
  <c r="F66" i="4"/>
  <c r="G210" i="4"/>
  <c r="G209" i="4" s="1"/>
  <c r="F210" i="4"/>
  <c r="F209" i="4" s="1"/>
  <c r="F325" i="4" l="1"/>
  <c r="F324" i="4" s="1"/>
  <c r="F323" i="4" s="1"/>
  <c r="G280" i="4" l="1"/>
  <c r="G279" i="4" s="1"/>
  <c r="F280" i="4"/>
  <c r="F279" i="4" s="1"/>
  <c r="G139" i="4" l="1"/>
  <c r="G138" i="4" s="1"/>
  <c r="F139" i="4"/>
  <c r="F138" i="4" s="1"/>
  <c r="F169" i="4" l="1"/>
  <c r="G107" i="4" l="1"/>
  <c r="G106" i="4" s="1"/>
  <c r="F107" i="4"/>
  <c r="F106" i="4" s="1"/>
  <c r="F88" i="4"/>
  <c r="F87" i="4" s="1"/>
  <c r="G50" i="4" l="1"/>
  <c r="F50" i="4"/>
  <c r="G277" i="4" l="1"/>
  <c r="G276" i="4" s="1"/>
  <c r="F277" i="4"/>
  <c r="F276" i="4" s="1"/>
  <c r="G260" i="4"/>
  <c r="G259" i="4" s="1"/>
  <c r="F260" i="4"/>
  <c r="F259" i="4" s="1"/>
  <c r="F186" i="4"/>
  <c r="F185" i="4" s="1"/>
  <c r="G162" i="4" l="1"/>
  <c r="F162" i="4"/>
  <c r="G161" i="4" l="1"/>
  <c r="G153" i="4" s="1"/>
  <c r="F161" i="4"/>
  <c r="G142" i="4"/>
  <c r="G141" i="4" s="1"/>
  <c r="F142" i="4"/>
  <c r="F141" i="4" s="1"/>
  <c r="F153" i="4" l="1"/>
  <c r="F137" i="4"/>
  <c r="F136" i="4" s="1"/>
  <c r="G137" i="4"/>
  <c r="G136" i="4" s="1"/>
  <c r="G186" i="4"/>
  <c r="G185" i="4" s="1"/>
  <c r="G101" i="4" l="1"/>
  <c r="F101" i="4"/>
  <c r="G17" i="4" l="1"/>
  <c r="G16" i="4" s="1"/>
  <c r="G15" i="4" s="1"/>
  <c r="F17" i="4"/>
  <c r="F16" i="4" s="1"/>
  <c r="F15" i="4" s="1"/>
  <c r="G196" i="4" l="1"/>
  <c r="G195" i="4" s="1"/>
  <c r="G194" i="4" s="1"/>
  <c r="G180" i="4" s="1"/>
  <c r="F196" i="4"/>
  <c r="F195" i="4" s="1"/>
  <c r="F194" i="4" s="1"/>
  <c r="F180" i="4" s="1"/>
  <c r="G386" i="4" l="1"/>
  <c r="G385" i="4" s="1"/>
  <c r="G384" i="4" s="1"/>
  <c r="F386" i="4"/>
  <c r="F385" i="4" s="1"/>
  <c r="F384" i="4" s="1"/>
  <c r="G288" i="4" l="1"/>
  <c r="G287" i="4" s="1"/>
  <c r="G286" i="4" s="1"/>
  <c r="F288" i="4"/>
  <c r="F287" i="4" s="1"/>
  <c r="F286" i="4" s="1"/>
  <c r="F285" i="4" l="1"/>
  <c r="G285" i="4"/>
  <c r="G93" i="4"/>
  <c r="G92" i="4" s="1"/>
  <c r="G91" i="4" s="1"/>
  <c r="G90" i="4" s="1"/>
  <c r="F93" i="4"/>
  <c r="F92" i="4" s="1"/>
  <c r="G409" i="4"/>
  <c r="F409" i="4"/>
  <c r="G404" i="4"/>
  <c r="F404" i="4"/>
  <c r="G400" i="4"/>
  <c r="F400" i="4"/>
  <c r="G395" i="4"/>
  <c r="F395" i="4"/>
  <c r="G347" i="4"/>
  <c r="F347" i="4"/>
  <c r="G335" i="4"/>
  <c r="F335" i="4"/>
  <c r="G329" i="4"/>
  <c r="F329" i="4"/>
  <c r="G325" i="4"/>
  <c r="G274" i="4"/>
  <c r="G273" i="4" s="1"/>
  <c r="F274" i="4"/>
  <c r="F273" i="4" s="1"/>
  <c r="G266" i="4"/>
  <c r="F266" i="4"/>
  <c r="G257" i="4"/>
  <c r="G256" i="4" s="1"/>
  <c r="F257" i="4"/>
  <c r="F256" i="4" s="1"/>
  <c r="G254" i="4"/>
  <c r="F254" i="4"/>
  <c r="G240" i="4"/>
  <c r="F240" i="4"/>
  <c r="G231" i="4"/>
  <c r="F231" i="4"/>
  <c r="G234" i="4"/>
  <c r="F234" i="4"/>
  <c r="G225" i="4"/>
  <c r="F225" i="4"/>
  <c r="G221" i="4"/>
  <c r="F221" i="4"/>
  <c r="G217" i="4"/>
  <c r="F217" i="4"/>
  <c r="G201" i="4"/>
  <c r="F201" i="4"/>
  <c r="G127" i="4"/>
  <c r="F127" i="4"/>
  <c r="G116" i="4"/>
  <c r="F116" i="4"/>
  <c r="F110" i="4"/>
  <c r="G110" i="4"/>
  <c r="G48" i="4"/>
  <c r="G47" i="4" s="1"/>
  <c r="F48" i="4"/>
  <c r="F47" i="4" s="1"/>
  <c r="F43" i="4"/>
  <c r="G39" i="4"/>
  <c r="F39" i="4"/>
  <c r="G35" i="4"/>
  <c r="F35" i="4"/>
  <c r="F74" i="4" l="1"/>
  <c r="G74" i="4"/>
  <c r="G55" i="4"/>
  <c r="G46" i="4" s="1"/>
  <c r="F55" i="4"/>
  <c r="F46" i="4" s="1"/>
  <c r="G224" i="4" l="1"/>
  <c r="G223" i="4" s="1"/>
  <c r="F224" i="4"/>
  <c r="F223" i="4" s="1"/>
  <c r="F115" i="4" l="1"/>
  <c r="G403" i="4" l="1"/>
  <c r="G402" i="4" s="1"/>
  <c r="G399" i="4"/>
  <c r="G398" i="4" s="1"/>
  <c r="F399" i="4"/>
  <c r="F398" i="4" s="1"/>
  <c r="F403" i="4"/>
  <c r="F402" i="4" s="1"/>
  <c r="F397" i="4" l="1"/>
  <c r="G397" i="4"/>
  <c r="G394" i="4"/>
  <c r="G393" i="4" s="1"/>
  <c r="F394" i="4"/>
  <c r="F393" i="4" s="1"/>
  <c r="F392" i="4" l="1"/>
  <c r="F391" i="4" s="1"/>
  <c r="G392" i="4"/>
  <c r="G391" i="4" s="1"/>
  <c r="G356" i="4" l="1"/>
  <c r="G355" i="4" s="1"/>
  <c r="G354" i="4" s="1"/>
  <c r="F356" i="4"/>
  <c r="F355" i="4" s="1"/>
  <c r="F354" i="4" s="1"/>
  <c r="G346" i="4"/>
  <c r="G345" i="4" s="1"/>
  <c r="G344" i="4" s="1"/>
  <c r="F346" i="4"/>
  <c r="F345" i="4" s="1"/>
  <c r="F344" i="4" s="1"/>
  <c r="G340" i="4"/>
  <c r="G339" i="4" s="1"/>
  <c r="G338" i="4" s="1"/>
  <c r="F340" i="4"/>
  <c r="F339" i="4" s="1"/>
  <c r="F338" i="4" s="1"/>
  <c r="G334" i="4"/>
  <c r="G333" i="4" s="1"/>
  <c r="G332" i="4" s="1"/>
  <c r="G331" i="4" s="1"/>
  <c r="F334" i="4"/>
  <c r="F333" i="4" s="1"/>
  <c r="F332" i="4" s="1"/>
  <c r="F331" i="4" s="1"/>
  <c r="G328" i="4"/>
  <c r="G327" i="4" s="1"/>
  <c r="G324" i="4"/>
  <c r="G323" i="4" s="1"/>
  <c r="F328" i="4"/>
  <c r="F327" i="4" s="1"/>
  <c r="G301" i="4"/>
  <c r="G300" i="4" s="1"/>
  <c r="G299" i="4" s="1"/>
  <c r="F301" i="4"/>
  <c r="F300" i="4" s="1"/>
  <c r="F299" i="4" s="1"/>
  <c r="G268" i="4"/>
  <c r="F268" i="4"/>
  <c r="G265" i="4"/>
  <c r="F265" i="4"/>
  <c r="F264" i="4" l="1"/>
  <c r="F263" i="4" s="1"/>
  <c r="F262" i="4" s="1"/>
  <c r="F298" i="4"/>
  <c r="G298" i="4"/>
  <c r="G349" i="4"/>
  <c r="F349" i="4"/>
  <c r="G264" i="4"/>
  <c r="G263" i="4" s="1"/>
  <c r="G262" i="4" s="1"/>
  <c r="G343" i="4"/>
  <c r="F343" i="4"/>
  <c r="G322" i="4"/>
  <c r="G317" i="4" s="1"/>
  <c r="F322" i="4"/>
  <c r="G376" i="4"/>
  <c r="G375" i="4" s="1"/>
  <c r="G374" i="4" s="1"/>
  <c r="F376" i="4"/>
  <c r="F375" i="4" s="1"/>
  <c r="F374" i="4" s="1"/>
  <c r="G253" i="4"/>
  <c r="G252" i="4" s="1"/>
  <c r="F253" i="4"/>
  <c r="F252" i="4" s="1"/>
  <c r="F317" i="4" l="1"/>
  <c r="F316" i="4" s="1"/>
  <c r="F337" i="4"/>
  <c r="G337" i="4"/>
  <c r="F251" i="4"/>
  <c r="F250" i="4" s="1"/>
  <c r="F249" i="4" s="1"/>
  <c r="G251" i="4"/>
  <c r="G250" i="4" s="1"/>
  <c r="G249" i="4" s="1"/>
  <c r="G239" i="4"/>
  <c r="G238" i="4" s="1"/>
  <c r="F239" i="4"/>
  <c r="F238" i="4" s="1"/>
  <c r="G233" i="4"/>
  <c r="F233" i="4"/>
  <c r="G230" i="4"/>
  <c r="G229" i="4" s="1"/>
  <c r="G228" i="4" s="1"/>
  <c r="F230" i="4"/>
  <c r="F229" i="4" s="1"/>
  <c r="F228" i="4" s="1"/>
  <c r="G220" i="4"/>
  <c r="G219" i="4" s="1"/>
  <c r="F220" i="4"/>
  <c r="F219" i="4" s="1"/>
  <c r="G216" i="4"/>
  <c r="G215" i="4" s="1"/>
  <c r="F216" i="4"/>
  <c r="F215" i="4" s="1"/>
  <c r="G204" i="4"/>
  <c r="G203" i="4" s="1"/>
  <c r="F204" i="4"/>
  <c r="F203" i="4" s="1"/>
  <c r="G200" i="4"/>
  <c r="G199" i="4" s="1"/>
  <c r="F200" i="4"/>
  <c r="F199" i="4" s="1"/>
  <c r="F198" i="4" s="1"/>
  <c r="G169" i="4"/>
  <c r="F174" i="4"/>
  <c r="F168" i="4" s="1"/>
  <c r="F152" i="4" s="1"/>
  <c r="F129" i="4" s="1"/>
  <c r="G126" i="4"/>
  <c r="G125" i="4" s="1"/>
  <c r="G124" i="4" s="1"/>
  <c r="F126" i="4"/>
  <c r="F125" i="4" s="1"/>
  <c r="F124" i="4" s="1"/>
  <c r="G115" i="4"/>
  <c r="G198" i="4" l="1"/>
  <c r="F214" i="4"/>
  <c r="F213" i="4" s="1"/>
  <c r="F227" i="4"/>
  <c r="G227" i="4"/>
  <c r="G237" i="4"/>
  <c r="G236" i="4" s="1"/>
  <c r="F237" i="4"/>
  <c r="F236" i="4" s="1"/>
  <c r="G179" i="4"/>
  <c r="F179" i="4"/>
  <c r="G214" i="4"/>
  <c r="G213" i="4" s="1"/>
  <c r="G109" i="4"/>
  <c r="G97" i="4" s="1"/>
  <c r="F109" i="4"/>
  <c r="F97" i="4" s="1"/>
  <c r="F38" i="4"/>
  <c r="F37" i="4" s="1"/>
  <c r="G34" i="4"/>
  <c r="G20" i="4" s="1"/>
  <c r="F34" i="4"/>
  <c r="F20" i="4" s="1"/>
  <c r="G43" i="4"/>
  <c r="G42" i="4" s="1"/>
  <c r="G41" i="4" s="1"/>
  <c r="F42" i="4"/>
  <c r="F41" i="4" s="1"/>
  <c r="F19" i="4" l="1"/>
  <c r="F14" i="4" s="1"/>
  <c r="G19" i="4"/>
  <c r="F96" i="4"/>
  <c r="F95" i="4" s="1"/>
  <c r="G96" i="4"/>
  <c r="G95" i="4" s="1"/>
  <c r="G212" i="4"/>
  <c r="F212" i="4"/>
  <c r="G316" i="4" l="1"/>
  <c r="G38" i="4" l="1"/>
  <c r="G37" i="4" s="1"/>
  <c r="G14" i="4" s="1"/>
  <c r="G408" i="4" l="1"/>
  <c r="G407" i="4" s="1"/>
  <c r="G406" i="4" s="1"/>
  <c r="F408" i="4"/>
  <c r="F407" i="4" s="1"/>
  <c r="F406" i="4" s="1"/>
  <c r="G174" i="4"/>
  <c r="G168" i="4" l="1"/>
  <c r="G152" i="4" s="1"/>
  <c r="G129" i="4" s="1"/>
  <c r="G411" i="4" s="1"/>
  <c r="F91" i="4"/>
  <c r="F90" i="4" s="1"/>
  <c r="F411" i="4" s="1"/>
</calcChain>
</file>

<file path=xl/sharedStrings.xml><?xml version="1.0" encoding="utf-8"?>
<sst xmlns="http://schemas.openxmlformats.org/spreadsheetml/2006/main" count="1781" uniqueCount="356">
  <si>
    <t>СОЦИАЛЬНАЯ ПОЛИТИКА</t>
  </si>
  <si>
    <t>10</t>
  </si>
  <si>
    <t>Пенсионное обеспечение</t>
  </si>
  <si>
    <t>Социальное обеспечение населения</t>
  </si>
  <si>
    <t>03</t>
  </si>
  <si>
    <t>НАЦИОНАЛЬНАЯ ЭКОНОМИКА</t>
  </si>
  <si>
    <t>ЖИЛИЩНО-КОММУНАЛЬНОЕ ХОЗЯЙСТВО</t>
  </si>
  <si>
    <t>Сельское хозяйство и рыболовство</t>
  </si>
  <si>
    <t>Межбюджетные трансферты</t>
  </si>
  <si>
    <t>Дошкольное образование</t>
  </si>
  <si>
    <t>ОБРАЗОВАНИЕ</t>
  </si>
  <si>
    <t>07</t>
  </si>
  <si>
    <t>08</t>
  </si>
  <si>
    <t>09</t>
  </si>
  <si>
    <t>Общее образование</t>
  </si>
  <si>
    <t>Другие вопросы в области образования</t>
  </si>
  <si>
    <t>06</t>
  </si>
  <si>
    <t>Охрана семьи и детства</t>
  </si>
  <si>
    <t>ФИЗИЧЕСКАЯ КУЛЬТУРА И СПОРТ</t>
  </si>
  <si>
    <t>11</t>
  </si>
  <si>
    <t>Массовый спорт</t>
  </si>
  <si>
    <t>НАЦИОНАЛЬНАЯ БЕЗОПАСНОСТЬ И ПРАВООХРАНИТЕЛЬНАЯ ДЕЯТЕЛЬНОСТЬ</t>
  </si>
  <si>
    <t>Миграционная политика</t>
  </si>
  <si>
    <t>Пр</t>
  </si>
  <si>
    <t>ВСЕГО РАСХОДОВ</t>
  </si>
  <si>
    <t>Социальное обслуживание населения</t>
  </si>
  <si>
    <t>14</t>
  </si>
  <si>
    <t>Транспорт</t>
  </si>
  <si>
    <t>Дорожное хозяйство (дорожные фонды)</t>
  </si>
  <si>
    <t>Жилищное хозяйство</t>
  </si>
  <si>
    <t>Коммунальное хозяйство</t>
  </si>
  <si>
    <t>КУЛЬТУРА, КИНЕМАТОГРАФИЯ</t>
  </si>
  <si>
    <t>Культура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</si>
  <si>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</si>
  <si>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</si>
  <si>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</si>
  <si>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12</t>
  </si>
  <si>
    <t>Рз</t>
  </si>
  <si>
    <t>ЦСР</t>
  </si>
  <si>
    <t>ВР</t>
  </si>
  <si>
    <t>Наименование</t>
  </si>
  <si>
    <t/>
  </si>
  <si>
    <t>ОБЩЕГОСУДАРСТВЕННЫЕ ВОПРОСЫ</t>
  </si>
  <si>
    <t>01</t>
  </si>
  <si>
    <t>00</t>
  </si>
  <si>
    <t>02</t>
  </si>
  <si>
    <t>04</t>
  </si>
  <si>
    <t>05</t>
  </si>
  <si>
    <t>Другие общегосударственные вопросы</t>
  </si>
  <si>
    <t>13</t>
  </si>
  <si>
    <t>Резервные фонды</t>
  </si>
  <si>
    <t>200</t>
  </si>
  <si>
    <t>300</t>
  </si>
  <si>
    <t>Социальное обеспечение и иные выплаты населению</t>
  </si>
  <si>
    <t>600</t>
  </si>
  <si>
    <t>100</t>
  </si>
  <si>
    <t>800</t>
  </si>
  <si>
    <t>Иные бюджетные ассигнования</t>
  </si>
  <si>
    <t>500</t>
  </si>
  <si>
    <t>Плановый период</t>
  </si>
  <si>
    <t>Условно утвержденные расходы</t>
  </si>
  <si>
    <t>99</t>
  </si>
  <si>
    <t>Обеспечение деятельности органов местного самоуправления</t>
  </si>
  <si>
    <t>Резервные фонды местных администраций</t>
  </si>
  <si>
    <t>Членские взносы на осуществление деятельности Совета муниципальных образований Тюменской области</t>
  </si>
  <si>
    <t xml:space="preserve">Информационные услуги </t>
  </si>
  <si>
    <t>Благоустройство</t>
  </si>
  <si>
    <t xml:space="preserve">Обеспечение деятельности подведомственных учреждений, в том числе предоставление муниципальным бюджетным и автономным учреждениям субсидий в рамках реализации программы по развитию образования </t>
  </si>
  <si>
    <t>Доплаты к пенсиям муниципальных служащих</t>
  </si>
  <si>
    <t>Дотации на выравнивание бюджетной обеспеченности поселений из районного фонда финансовой поддержки поселений</t>
  </si>
  <si>
    <t xml:space="preserve">Иные межбюджетные трансферты </t>
  </si>
  <si>
    <t>Другие вопросы в области культуры, кинематографии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</si>
  <si>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района,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конфликтов.</t>
  </si>
  <si>
    <t>Создание и организация деятельности административных комиссий</t>
  </si>
  <si>
    <t xml:space="preserve">Создание и организация деятельности комиссий по делам несовершеннолетних и защите их прав </t>
  </si>
  <si>
    <t>Определение перечня должностных лиц, уполномоченных составлять протоколы об административных правонарушениях в соответствии с пунктом "б" части 2 статьи 5.1 Кодекса Тюменской области об административной ответственности</t>
  </si>
  <si>
    <t>99 0 00 79700</t>
  </si>
  <si>
    <t xml:space="preserve">Формирование торгового реестра в рамках реализации программы по развитию торговли </t>
  </si>
  <si>
    <t>82 0 00 71914</t>
  </si>
  <si>
    <t>99 0 00 70300</t>
  </si>
  <si>
    <t>71 0 00 76140</t>
  </si>
  <si>
    <t>Регулирование тарифов на перевозку пассажиров и багажа автомобильным транспортом в городском (внутрипоселковом) сообщении и в пригородном сообщении до садоводческих товариществ</t>
  </si>
  <si>
    <t xml:space="preserve">Выдача разрешений на осуществление деятельности по перевозке пассажиров и багажа легковым такси в Тюменской области </t>
  </si>
  <si>
    <t>76 0 01 75000</t>
  </si>
  <si>
    <t>76 0 02 71924</t>
  </si>
  <si>
    <t>76 0 03 75220</t>
  </si>
  <si>
    <t>99 0 00 70800</t>
  </si>
  <si>
    <t>76 0 05 76000</t>
  </si>
  <si>
    <t>Предоставление субсидий бюджетным, автономным учреждениям и иным некоммерческим организациям</t>
  </si>
  <si>
    <t>77 0 01 71969</t>
  </si>
  <si>
    <t>77 0 02 70300</t>
  </si>
  <si>
    <t>78 0 00 70090</t>
  </si>
  <si>
    <t>79 0 02 71500</t>
  </si>
  <si>
    <t xml:space="preserve">МЕЖБЮДЖЕТНЫЕ ТРАНСФЕРТЫ ОБЩЕГО ХАРАКТЕРА БЮДЖЕТАМ БЮДЖЕТНОЙ СИСТЕМЫ РОССИЙСКОЙ ФЕДЕРАЦИИ </t>
  </si>
  <si>
    <t>99 0 00 79000</t>
  </si>
  <si>
    <t>99 0 00 79010</t>
  </si>
  <si>
    <t>99 0 00 99990</t>
  </si>
  <si>
    <t xml:space="preserve">Закупка товаров, работ и услуг для обеспечения государственных (муниципальных) нужд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</si>
  <si>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</si>
  <si>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82 0 00 00000</t>
  </si>
  <si>
    <t>Муниципальная программа "Предупреждение и ликвидация чрезвычайных ситуаций на территории Вагайского муниципального района"</t>
  </si>
  <si>
    <t>71 0 00 00000</t>
  </si>
  <si>
    <t xml:space="preserve">Обеспечение безопасности людей на водных объектах, охране их жизни и здоровья </t>
  </si>
  <si>
    <t>72 0 00 00000</t>
  </si>
  <si>
    <t>Муниципальная программа "Основные направления развития дорожного хозяйства Вагайского муниципального района"</t>
  </si>
  <si>
    <t>73 0 00 00000</t>
  </si>
  <si>
    <t>Мероприятие "Компенсация расходов перевозчику, связанных с оказанием услуг по перевозке пассажиров автомобильным транспортом во внутрипоселковом сообщении в границах поселения и внутрирайонном сообщении в границах муниципального района"</t>
  </si>
  <si>
    <t>73 0 04 00000</t>
  </si>
  <si>
    <t>Мероприятие "Обеспечение сохранности существующей дорожной сети, приоритетное выполнение работ по содержанию автомобильных дорог"</t>
  </si>
  <si>
    <t>73 0 02 00000</t>
  </si>
  <si>
    <t>Мероприятие "Взносы на капитальный ремонт МКД"</t>
  </si>
  <si>
    <t>76 0 07 00000</t>
  </si>
  <si>
    <t>Мероприятие "Ремонт государственного жилищного фонда"</t>
  </si>
  <si>
    <t>76 0 02 00000</t>
  </si>
  <si>
    <t>Мероприятие "Ремонт муниципального жилищного фонда"</t>
  </si>
  <si>
    <t>76 0 01 00000</t>
  </si>
  <si>
    <t>76 0 00 00000</t>
  </si>
  <si>
    <t>76 0 03 00000</t>
  </si>
  <si>
    <t>Мероприятие "Проведение мероприятий по подготовке к зиме"</t>
  </si>
  <si>
    <t>Мероприятие "Благоустройство"</t>
  </si>
  <si>
    <t>76 0 05 00000</t>
  </si>
  <si>
    <t>Капитальный ремонт муниципального жилищного фонда</t>
  </si>
  <si>
    <t xml:space="preserve">Капитальный ремонт  жилищного фонда Тюменской области </t>
  </si>
  <si>
    <t>Повышение надежности и эффективности инженерных систем</t>
  </si>
  <si>
    <t xml:space="preserve">Благоустройство </t>
  </si>
  <si>
    <t>Муниципальная программа "Основные направления развития системы образования в Вагайском муниципальном районе"</t>
  </si>
  <si>
    <t>77 0 00 00000</t>
  </si>
  <si>
    <t>Мероприятие "Основные направления развития дошкольного образования"</t>
  </si>
  <si>
    <t xml:space="preserve">07 </t>
  </si>
  <si>
    <t>77 0 01 00000</t>
  </si>
  <si>
    <t>Мероприятие "Основные направления развития общего образования"</t>
  </si>
  <si>
    <t>77 0 02 00000</t>
  </si>
  <si>
    <t>77 0 02 71968</t>
  </si>
  <si>
    <t>Мероприятие "Организация отдыха и занятости обучающихся в летний период"</t>
  </si>
  <si>
    <t>77 0 03 00000</t>
  </si>
  <si>
    <t>79 0 00 00000</t>
  </si>
  <si>
    <t>Мероприятие "Организация массового досуга и отдыха населения"</t>
  </si>
  <si>
    <t>79 0 01 00000</t>
  </si>
  <si>
    <t>79 0 03 00000</t>
  </si>
  <si>
    <t>Мероприятие "Создание условий для развития национальных культур"</t>
  </si>
  <si>
    <t>79 0 02 00000</t>
  </si>
  <si>
    <t>Муниципальная программа "Основные направления  социального обслуживания населения Вагайского муниципального района"</t>
  </si>
  <si>
    <t>81 0 00 00000</t>
  </si>
  <si>
    <t xml:space="preserve">Предоставление гражданам субсидий на оплату жилого помещения и коммунальных услуг  </t>
  </si>
  <si>
    <t>Мероприятие "Газификация"</t>
  </si>
  <si>
    <t>76 0 04 00000</t>
  </si>
  <si>
    <t>80 0 00 00000</t>
  </si>
  <si>
    <t>78 0 00 00000</t>
  </si>
  <si>
    <t>Мероприятие "Совершенствование информационно-библиотечного обслуживания населения"</t>
  </si>
  <si>
    <t xml:space="preserve"> по разделам, подразделам, целевым статьям (муниципальным программам</t>
  </si>
  <si>
    <t>Уплата ежемесячных взносов на капитальный ремонт общего имущества многоквартирных домов  органами местного самоуправления, как собственниками помещений в многоквартирных домах</t>
  </si>
  <si>
    <t>76 0 07 96160</t>
  </si>
  <si>
    <t>Ведение информационной системы обеспечения градостроительной деятельности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</si>
  <si>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</si>
  <si>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</si>
  <si>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</si>
  <si>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</si>
  <si>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</si>
  <si>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</si>
  <si>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средства</t>
  </si>
  <si>
    <t>870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</si>
  <si>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</si>
  <si>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</si>
  <si>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</si>
  <si>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</si>
  <si>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автономным учреждениям</t>
  </si>
  <si>
    <t>620</t>
  </si>
  <si>
    <t xml:space="preserve">Социальные выплаты гражданам, кроме публичных нормативных социальных выплат
</t>
  </si>
  <si>
    <t>320</t>
  </si>
  <si>
    <t>Дотации</t>
  </si>
  <si>
    <t>510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</si>
  <si>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</si>
  <si>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</si>
  <si>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</si>
  <si>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</si>
  <si>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99 0 00 51180</t>
  </si>
  <si>
    <t>Субвенции</t>
  </si>
  <si>
    <t>530</t>
  </si>
  <si>
    <t xml:space="preserve">Обеспечение деятельности подведомственных учреждений, в том числе предоставление муниципальным бюджетным и автономным учреждениям субсидий </t>
  </si>
  <si>
    <t xml:space="preserve"> и непрограммным направлениям деятельности), группам и подгруппам видов </t>
  </si>
  <si>
    <t xml:space="preserve">расходов классификации расходов бюджета </t>
  </si>
  <si>
    <t>Дополнительное образование детей</t>
  </si>
  <si>
    <t xml:space="preserve">Молодежная политика </t>
  </si>
  <si>
    <t>Другие вопросы в области социальной политики</t>
  </si>
  <si>
    <t>73 0 07 00000</t>
  </si>
  <si>
    <t xml:space="preserve">Функционирование высшего должностного лица субъекта Российской Федерации и муниципального образования </t>
  </si>
  <si>
    <t>Высшее должностное лицо муниципального образования (глава муниципального образования, возглавляющий местную администрацию)</t>
  </si>
  <si>
    <t>99 0 00 70110*</t>
  </si>
  <si>
    <t>99 0 00 70110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</si>
  <si>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</si>
  <si>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71 0 00 71050</t>
  </si>
  <si>
    <t>74 0 00 00000</t>
  </si>
  <si>
    <t xml:space="preserve">Распределение бюджетных ассигнований </t>
  </si>
  <si>
    <t>Содержание автомобильных дорог</t>
  </si>
  <si>
    <t>73 0 02 77100</t>
  </si>
  <si>
    <t>Осуществление транспортировки тел (останков) умерших (погибших) граждан из общественных мест в места проведения судебно-медицинской экспертизы и предпохоронного содержания</t>
  </si>
  <si>
    <t xml:space="preserve">Организация социального обслуживания </t>
  </si>
  <si>
    <t xml:space="preserve">Обеспечение права на получение общедоступного и бесплатного дошкольного образования </t>
  </si>
  <si>
    <t>77 0 01 70310</t>
  </si>
  <si>
    <t>Обеспечение права на получение общедоступного и бесплатного начального общего, основного общего, среднего общего образования</t>
  </si>
  <si>
    <t>77 0 02 70320</t>
  </si>
  <si>
    <t>*Коду ЦСР "99 Х ХХ ХХХХХ" соответствует непрограммное направление деятельности</t>
  </si>
  <si>
    <t>Мероприятие "Обеспечение функционирования муниципальных учреждений отрасли "Социальная политика"</t>
  </si>
  <si>
    <t>81 0 01 00000</t>
  </si>
  <si>
    <t>Решение вопросов местного значения</t>
  </si>
  <si>
    <t>99 0 00 79990</t>
  </si>
  <si>
    <t>Эксплуатационно-техническое обслуживание оконечных средств оповещения (сирен)  РАСЦО Тюменской области</t>
  </si>
  <si>
    <t>71 0 00 71051</t>
  </si>
  <si>
    <t>630</t>
  </si>
  <si>
    <t xml:space="preserve">Создание условий для организации досуга и обеспечения жителей услугами организаций культуры  </t>
  </si>
  <si>
    <t>79 0 01 72130</t>
  </si>
  <si>
    <t>Поддержка СОНКО в организации и проведении мероприятий для населения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</si>
  <si>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</si>
  <si>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Оформление права муниципальной собственности на землю </t>
  </si>
  <si>
    <t>99 0 00 71700</t>
  </si>
  <si>
    <t>Учет муниципального имущества</t>
  </si>
  <si>
    <t>99 0 00 71740</t>
  </si>
  <si>
    <t>Распоряжение муниципальным имуществом</t>
  </si>
  <si>
    <t>99 0 00 71750</t>
  </si>
  <si>
    <t xml:space="preserve">Муниципальная программа «Основные направления осуществления 
управленческой деятельности 
в Вагайском муниципальном районе» 
</t>
  </si>
  <si>
    <t>83 0 00 00000</t>
  </si>
  <si>
    <t>83 0 00 70100</t>
  </si>
  <si>
    <t>83 0 00 71904</t>
  </si>
  <si>
    <t>83 0 00 71907</t>
  </si>
  <si>
    <t>83 0 00 19430</t>
  </si>
  <si>
    <t>83 0 00 59300</t>
  </si>
  <si>
    <t>83 0 00 71110</t>
  </si>
  <si>
    <t>83 0 00 71910</t>
  </si>
  <si>
    <t>Работы, связанные с осуществлением регулярных перевозок пассажиров и багажа автомобильным транспортом</t>
  </si>
  <si>
    <t>73 0 04 73520</t>
  </si>
  <si>
    <t>83 0 00 71920</t>
  </si>
  <si>
    <t>83 0 00 71922</t>
  </si>
  <si>
    <t>Содержание автомобильных дорог за счет средств дорожного фонда</t>
  </si>
  <si>
    <t>73 0 02 78100</t>
  </si>
  <si>
    <t>83 0 00 13380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</si>
  <si>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</si>
  <si>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77 0 02 L3040</t>
  </si>
  <si>
    <t>Обеспечение и развитие дополнительного образования детей</t>
  </si>
  <si>
    <t>74 0 00 70330</t>
  </si>
  <si>
    <t>77 0 03 71967</t>
  </si>
  <si>
    <t xml:space="preserve">Организация библиотечного обслуживания населения, комплектование и обеспечение сохранности библиотечных фондов библиотек </t>
  </si>
  <si>
    <t>79 0 03 72110</t>
  </si>
  <si>
    <t>83 0 00 76220</t>
  </si>
  <si>
    <t>83 0 00 19050</t>
  </si>
  <si>
    <t>Создание условий для эффективной деятельности учреждений и организаций физкультурно-спортивной направленности</t>
  </si>
  <si>
    <t>80 0 00 70340</t>
  </si>
  <si>
    <t>83 0 00 76150</t>
  </si>
  <si>
    <t>Муниципальная программа  "Поддержка социально ориентированных некоммерческих организаций в Вагайском муниципальном районе"</t>
  </si>
  <si>
    <t>75 0 00 00000</t>
  </si>
  <si>
    <t>75 0 00 72300</t>
  </si>
  <si>
    <t>Осуществление переданных полномочий Российской Федерации на государственную регистрацию актов гражданского состояния</t>
  </si>
  <si>
    <t>Мероприятие "Ремонт дорожного полотна. Увеличение протяженности автомобильных дорог с твердым покрытием"</t>
  </si>
  <si>
    <t>73 0 01 00000</t>
  </si>
  <si>
    <t>Капитальный ремонт и ремонт автомобильных дорог за счет средств дорожного фонда</t>
  </si>
  <si>
    <t>73 0 01 78200</t>
  </si>
  <si>
    <t>Устройство противопожарных минерализованных полос вокруг населенных пунктов</t>
  </si>
  <si>
    <t>Муниципальная программа "Основные направления социального обслуживания населения Вагайского муниципального района"</t>
  </si>
  <si>
    <t>Мероприятия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</si>
  <si>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81 0 00 L4970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</si>
  <si>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</si>
  <si>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</si>
  <si>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310</t>
  </si>
  <si>
    <t>Исполнение полномочий, отнесенных к полномочиям органов местного самоуправления в соответствии с пунктами 5-7 и пунктом 12 части 8 статьи 1 Закона Тюменской области от 26.12.2014 № 125</t>
  </si>
  <si>
    <t>71 0 00 76151</t>
  </si>
  <si>
    <t>Муниципальная программа "Развитие торговли в Вагайском муниципальном районе"</t>
  </si>
  <si>
    <t>Муниципальная программа "Основные направления развития агропромышленного комплекса Вагайского муниципального района"</t>
  </si>
  <si>
    <t>Муниципальная программа "Основные направления развития жилищно-коммунального хозяйства Вагайского муниципального района"</t>
  </si>
  <si>
    <t>Муниципальная программа "Основные направления развития  дополнительного образования детей в Вагайском муниципальном районе"</t>
  </si>
  <si>
    <t>Муниципальная программа "Основные направления развития молодежной политики в Вагайском муниципальном районе"</t>
  </si>
  <si>
    <t>Муниципальная программа "Основные направления развития культуры Вагайского муниципального района"</t>
  </si>
  <si>
    <t>Муниципальная программа "Основные направления развития физической культуры и спорта в Вагайском муниципальном районе"</t>
  </si>
  <si>
    <t>Мероприятия, направленные на реализацию инициативных проектов</t>
  </si>
  <si>
    <t>77 0 02 S0010</t>
  </si>
  <si>
    <t>2025 год</t>
  </si>
  <si>
    <t>Фонд стимулирования работников органов местного самоуправления</t>
  </si>
  <si>
    <t>83 0 00 70105</t>
  </si>
  <si>
    <t>Водное хозяйство</t>
  </si>
  <si>
    <t>71 0 00 79826</t>
  </si>
  <si>
    <t>Создание (обновление, содержание) резерва материальных ресурсов для ликвидации чрезвычайных ситуаций</t>
  </si>
  <si>
    <t>71 0 00 73200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</si>
  <si>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</si>
  <si>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Обеспечение деятельности единой дежурно-диспетчерской службы</t>
  </si>
  <si>
    <t>Мероприятие "Устройство и содержание автозимников"</t>
  </si>
  <si>
    <t xml:space="preserve">Проведение мероприятий для детей и молодежи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</si>
  <si>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</si>
  <si>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 0 EB 00000</t>
  </si>
  <si>
    <t>77 0 EB 51790</t>
  </si>
  <si>
    <t>Организация отдыха и оздоровление детей в каникулярное время</t>
  </si>
  <si>
    <t xml:space="preserve">Финансовое обеспечение мероприятий по организации питания обучающихся в муниципальных образовательных организациях </t>
  </si>
  <si>
    <t>Вагайского муниципального района на плановый период 2025 и 2026 годов</t>
  </si>
  <si>
    <t>2026 год</t>
  </si>
  <si>
    <t>Исполнение полномочий по социальной поддержке отдельных категорий граждан по обеспечению жильем</t>
  </si>
  <si>
    <t>83 0 00 0Ж030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</si>
  <si>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</si>
  <si>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71 0 00 0Г630</t>
  </si>
  <si>
    <t>Разработка и согласование проектов санитарно-защитных зон скотомогильников</t>
  </si>
  <si>
    <t>71 0 00 76190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</si>
  <si>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</si>
  <si>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72 0 00 0Г640</t>
  </si>
  <si>
    <t xml:space="preserve">Обеспечение исполнения переданных органам местного самоуправления государственных полномочий по поддержке сельскохозяйственного производства </t>
  </si>
  <si>
    <t>72 0 00 0Д410</t>
  </si>
  <si>
    <t>Повышение эксплуатационной надежности  гидротехнических сооружений</t>
  </si>
  <si>
    <t>71 0 00 SЕ520</t>
  </si>
  <si>
    <t xml:space="preserve">Капитальные вложения в объекты государственной (муниципальной) собственности
</t>
  </si>
  <si>
    <t>Бюджетные инвестиции</t>
  </si>
  <si>
    <t>Содержание автомобильных дорог за счет средств дорожного фонда (автозимник)</t>
  </si>
  <si>
    <t>73 0 07 78100</t>
  </si>
  <si>
    <t>Оказание поддержки труднодоступным территориям</t>
  </si>
  <si>
    <t>82 0 00 0Т040</t>
  </si>
  <si>
    <t>ОХРАНА ОКРУЖАЮЩЕЙ СРЕДЫ</t>
  </si>
  <si>
    <t>Охрана объектов растительного и животного мира и среды их обитания</t>
  </si>
  <si>
    <t>Мероприятие "План природоохранных мероприятий"</t>
  </si>
  <si>
    <t>Расходы на реализацию плана природоохранных мероприятий</t>
  </si>
  <si>
    <t>76 0 19 00000</t>
  </si>
  <si>
    <t>76 0 19 79827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</si>
  <si>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 </t>
  </si>
  <si>
    <t>77 0 01 0М700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</si>
  <si>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</t>
  </si>
  <si>
    <t>77 0 02 0М730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</si>
  <si>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</si>
  <si>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77 0 02 0М780</t>
  </si>
  <si>
    <t>81 0 01 0Л260</t>
  </si>
  <si>
    <t>76 0 04 0А040</t>
  </si>
  <si>
    <t xml:space="preserve">Предоставление социальной поддержки отдельным категориям граждан в отношении газификации жилых домов (квартир) </t>
  </si>
  <si>
    <t>Мероприятие "Инженерная подготовка предоставляемых многодетным семьям участков, расположенных на площадках для индивидуального жилищного строительства"</t>
  </si>
  <si>
    <t>76 0 14 00000</t>
  </si>
  <si>
    <t>76 0 14 0А060</t>
  </si>
  <si>
    <t>81 0 00 0Л270</t>
  </si>
  <si>
    <t>81 0 00 0Ж550</t>
  </si>
  <si>
    <t xml:space="preserve">Обеспечение социальной поддержки отдельных категорий граждан в отношении проезда на пассажирском транспорте общего пользования </t>
  </si>
  <si>
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</si>
  <si>
    <t>77 0 01 0М790</t>
  </si>
  <si>
    <t>83 0 00 0Р100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</si>
  <si>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</si>
  <si>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74 0 00 70333</t>
  </si>
  <si>
    <t>Обеспечение функционирования модели персонифицированного финансирования дополнительного образования детей</t>
  </si>
  <si>
    <t>Техническая эксплуатация гидротехнических сооружений, находящихся в муниципальной собственности</t>
  </si>
  <si>
    <t>Предоставление социальной поддержки многодетным семьям в виде возмещения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</si>
  <si>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Участие в осуществлении государственной политики в отношении соотечественников, проживающих за рубежом</t>
  </si>
  <si>
    <t xml:space="preserve">Возмещение перевозчикам понесенных затрат и (или) недополученных доходов на оплату услуг автовокзалов и автостанций, образовавшихся в результате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 </t>
  </si>
  <si>
    <t>73 0 04 0Ж530</t>
  </si>
  <si>
    <t>Мероприятие «Приобретение подвижного состава для осуществления пассажирских перевозок»</t>
  </si>
  <si>
    <t>73 0 05 00000</t>
  </si>
  <si>
    <t>73 0 05 0Ж540</t>
  </si>
  <si>
    <t>Обеспечение первичных мер по пожарной безопасности</t>
  </si>
  <si>
    <t>71 0 00 76130</t>
  </si>
  <si>
    <t>Возмещение перевозчикам части понесенных затрат на приобретение подвижного состава пассажирского транспорта общего пользования в целях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</t>
  </si>
  <si>
    <t xml:space="preserve"> Возмещение расходов по созданию условий для осуществления присмотра и ухода за детьми, содержания детей в финансируемых из местного бюджета организациях, реализующих образовательную программу дошкольного образования </t>
  </si>
  <si>
    <t>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</si>
  <si>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  субъектов Российской Федерации, местных администраций</t>
  </si>
  <si>
    <t>Мероприятие «Региональный проект «Патриотическое воспитание граждан Российской Федерации» в рамках реализации национального проекта «Образование»</t>
  </si>
  <si>
    <t>Техническое обслуживание сетей газораспределения</t>
  </si>
  <si>
    <t>76 0 04 71760</t>
  </si>
  <si>
    <t>Топливно-энергетический комплекс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</si>
  <si>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в городском, пригородном и междугородном сообщениях по муниципальным маршрутам</t>
  </si>
  <si>
    <t>73 0 04 0Ж660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</si>
</sst>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i/>
      <sz val="12"/>
      <name val="Arial"/>
      <family val="2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name val="Arial"/>
      <family val="2"/>
      <charset val="204"/>
    </font>
    <font>
      <sz val="16"/>
      <name val="Arial Cyr"/>
      <charset val="204"/>
    </font>
    <font>
      <sz val="10"/>
      <color theme="0"/>
      <name val="Arial Cyr"/>
      <charset val="204"/>
    </font>
    <font>
      <i/>
      <sz val="12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justify" wrapText="1"/>
    </xf>
    <xf numFmtId="0" fontId="4" fillId="2" borderId="0" xfId="0" applyFont="1" applyFill="1" applyAlignment="1">
      <alignment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65" fontId="0" fillId="2" borderId="0" xfId="0" applyNumberFormat="1" applyFont="1" applyFill="1"/>
    <xf numFmtId="0" fontId="6" fillId="2" borderId="0" xfId="0" applyFont="1" applyFill="1"/>
    <xf numFmtId="165" fontId="6" fillId="2" borderId="0" xfId="0" applyNumberFormat="1" applyFont="1" applyFill="1"/>
    <xf numFmtId="49" fontId="7" fillId="2" borderId="1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164" fontId="4" fillId="2" borderId="1" xfId="0" applyNumberFormat="1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vertical="center" wrapText="1"/>
    </xf>
    <xf numFmtId="165" fontId="8" fillId="2" borderId="0" xfId="0" applyNumberFormat="1" applyFont="1" applyFill="1"/>
    <xf numFmtId="49" fontId="4" fillId="2" borderId="5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5" fillId="2" borderId="1" xfId="0" applyFont="1" applyFill="1" applyBorder="1"/>
    <xf numFmtId="165" fontId="5" fillId="2" borderId="1" xfId="0" applyNumberFormat="1" applyFont="1" applyFill="1" applyBorder="1"/>
    <xf numFmtId="0" fontId="11" fillId="2" borderId="0" xfId="0" applyFont="1" applyFill="1"/>
    <xf numFmtId="0" fontId="12" fillId="2" borderId="0" xfId="0" applyFont="1" applyFill="1"/>
    <xf numFmtId="165" fontId="13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wrapText="1"/>
    </xf>
    <xf numFmtId="165" fontId="14" fillId="2" borderId="1" xfId="0" applyNumberFormat="1" applyFont="1" applyFill="1" applyBorder="1" applyAlignment="1">
      <alignment horizontal="right"/>
    </xf>
    <xf numFmtId="165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49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14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38100</xdr:rowOff>
    </xdr:from>
    <xdr:to>
      <xdr:col>6</xdr:col>
      <xdr:colOff>923925</xdr:colOff>
      <xdr:row>5</xdr:row>
      <xdr:rowOff>437029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217209" y="38100"/>
          <a:ext cx="3197598" cy="137384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 eaLnBrk="1" fontAlgn="auto" latinLnBrk="0" hangingPunct="1"/>
          <a:r>
            <a:rPr lang="ru-RU" sz="1100" b="0" i="0" baseline="0">
              <a:latin typeface="Arial" pitchFamily="34" charset="0"/>
              <a:ea typeface="+mn-ea"/>
              <a:cs typeface="Arial" pitchFamily="34" charset="0"/>
            </a:rPr>
            <a:t>Приложение 9</a:t>
          </a:r>
          <a:endParaRPr lang="ru-RU"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ru-RU" sz="1100" b="0" i="0" baseline="0">
              <a:latin typeface="Arial" pitchFamily="34" charset="0"/>
              <a:ea typeface="+mn-ea"/>
              <a:cs typeface="Arial" pitchFamily="34" charset="0"/>
            </a:rPr>
            <a:t>к Решению Думы Вагайского муниципального района  "О внесении изменений и дополнений в Решение Думы Вагайского муниципального района "О бюджете Вагайского муниципального района на 2024 год и на плановый период 2025 и 2026 годов"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1"/>
  <sheetViews>
    <sheetView showGridLines="0" tabSelected="1" view="pageBreakPreview" zoomScale="85" zoomScaleNormal="85" zoomScaleSheetLayoutView="85" workbookViewId="0">
      <selection activeCell="A8" sqref="A8:G8"/>
    </sheetView>
  </sheetViews>
  <sheetFormatPr defaultColWidth="8.85546875" defaultRowHeight="12.75" x14ac:dyDescent="0.2"/>
  <cols>
    <col min="1" max="1" width="35.5703125" style="1" customWidth="1"/>
    <col min="2" max="2" width="4.5703125" style="1" customWidth="1"/>
    <col min="3" max="3" width="4.42578125" style="1" customWidth="1"/>
    <col min="4" max="4" width="18.42578125" style="1" customWidth="1"/>
    <col min="5" max="5" width="5.5703125" style="1" customWidth="1"/>
    <col min="6" max="6" width="13.7109375" style="1" customWidth="1"/>
    <col min="7" max="7" width="14.140625" style="1" bestFit="1" customWidth="1"/>
    <col min="8" max="8" width="5.42578125" style="1" customWidth="1"/>
    <col min="9" max="9" width="14.28515625" style="1" customWidth="1"/>
    <col min="10" max="10" width="12.28515625" style="1" customWidth="1"/>
    <col min="11" max="13" width="8.85546875" style="1" customWidth="1"/>
    <col min="14" max="14" width="14.7109375" style="1" customWidth="1"/>
    <col min="15" max="15" width="15.85546875" style="1" customWidth="1"/>
    <col min="16" max="16384" width="8.85546875" style="1"/>
  </cols>
  <sheetData>
    <row r="1" spans="1:13" ht="18.75" x14ac:dyDescent="0.2">
      <c r="A1" s="48"/>
      <c r="B1" s="48"/>
      <c r="C1" s="48"/>
      <c r="D1" s="48"/>
      <c r="E1" s="48"/>
      <c r="F1" s="48"/>
    </row>
    <row r="2" spans="1:13" x14ac:dyDescent="0.2">
      <c r="A2" s="13"/>
      <c r="B2" s="13"/>
      <c r="C2" s="13"/>
      <c r="D2" s="13"/>
      <c r="E2" s="13"/>
      <c r="F2" s="13"/>
    </row>
    <row r="3" spans="1:13" x14ac:dyDescent="0.2">
      <c r="A3" s="13"/>
      <c r="B3" s="13"/>
      <c r="C3" s="13"/>
      <c r="D3" s="13"/>
      <c r="E3" s="13"/>
      <c r="F3" s="13"/>
    </row>
    <row r="4" spans="1:13" x14ac:dyDescent="0.2">
      <c r="A4" s="13"/>
      <c r="B4" s="13"/>
      <c r="C4" s="13"/>
      <c r="D4" s="13"/>
      <c r="E4" s="13"/>
      <c r="F4" s="13"/>
    </row>
    <row r="5" spans="1:13" ht="21" customHeight="1" x14ac:dyDescent="0.2">
      <c r="A5" s="13"/>
      <c r="B5" s="13"/>
      <c r="C5" s="13"/>
      <c r="D5" s="13"/>
      <c r="E5" s="13"/>
      <c r="F5" s="13"/>
    </row>
    <row r="6" spans="1:13" ht="75" customHeight="1" x14ac:dyDescent="0.25">
      <c r="A6" s="52" t="s">
        <v>192</v>
      </c>
      <c r="B6" s="52"/>
      <c r="C6" s="52"/>
      <c r="D6" s="52"/>
      <c r="E6" s="52"/>
      <c r="F6" s="52"/>
      <c r="G6" s="52"/>
    </row>
    <row r="7" spans="1:13" ht="15.75" x14ac:dyDescent="0.2">
      <c r="A7" s="53" t="s">
        <v>149</v>
      </c>
      <c r="B7" s="53"/>
      <c r="C7" s="53"/>
      <c r="D7" s="53"/>
      <c r="E7" s="53"/>
      <c r="F7" s="53"/>
      <c r="G7" s="53"/>
    </row>
    <row r="8" spans="1:13" ht="15.75" x14ac:dyDescent="0.2">
      <c r="A8" s="54" t="s">
        <v>179</v>
      </c>
      <c r="B8" s="54"/>
      <c r="C8" s="54"/>
      <c r="D8" s="54"/>
      <c r="E8" s="54"/>
      <c r="F8" s="54"/>
      <c r="G8" s="54"/>
    </row>
    <row r="9" spans="1:13" ht="15.75" x14ac:dyDescent="0.2">
      <c r="A9" s="54" t="s">
        <v>180</v>
      </c>
      <c r="B9" s="54"/>
      <c r="C9" s="54"/>
      <c r="D9" s="54"/>
      <c r="E9" s="54"/>
      <c r="F9" s="54"/>
      <c r="G9" s="54"/>
    </row>
    <row r="10" spans="1:13" ht="15.75" x14ac:dyDescent="0.2">
      <c r="A10" s="54" t="s">
        <v>289</v>
      </c>
      <c r="B10" s="54"/>
      <c r="C10" s="54"/>
      <c r="D10" s="54"/>
      <c r="E10" s="54"/>
      <c r="F10" s="54"/>
      <c r="G10" s="54"/>
    </row>
    <row r="11" spans="1:13" ht="15.75" x14ac:dyDescent="0.2">
      <c r="A11" s="14"/>
      <c r="B11" s="14"/>
      <c r="C11" s="14"/>
      <c r="D11" s="14"/>
      <c r="E11" s="14"/>
      <c r="F11" s="14"/>
    </row>
    <row r="12" spans="1:13" ht="15" x14ac:dyDescent="0.2">
      <c r="A12" s="49" t="s">
        <v>40</v>
      </c>
      <c r="B12" s="46" t="s">
        <v>37</v>
      </c>
      <c r="C12" s="46" t="s">
        <v>23</v>
      </c>
      <c r="D12" s="46" t="s">
        <v>38</v>
      </c>
      <c r="E12" s="46" t="s">
        <v>39</v>
      </c>
      <c r="F12" s="50" t="s">
        <v>59</v>
      </c>
      <c r="G12" s="51"/>
    </row>
    <row r="13" spans="1:13" ht="15" x14ac:dyDescent="0.2">
      <c r="A13" s="49"/>
      <c r="B13" s="47"/>
      <c r="C13" s="47"/>
      <c r="D13" s="47"/>
      <c r="E13" s="47"/>
      <c r="F13" s="15" t="s">
        <v>273</v>
      </c>
      <c r="G13" s="15" t="s">
        <v>290</v>
      </c>
    </row>
    <row r="14" spans="1:13" ht="31.5" x14ac:dyDescent="0.25">
      <c r="A14" s="2" t="s">
        <v>42</v>
      </c>
      <c r="B14" s="3" t="s">
        <v>43</v>
      </c>
      <c r="C14" s="3" t="s">
        <v>44</v>
      </c>
      <c r="D14" s="3"/>
      <c r="E14" s="3"/>
      <c r="F14" s="4">
        <f>+F19+F37+F41+F15</f>
        <v>79205.200000000012</v>
      </c>
      <c r="G14" s="4">
        <f>+G19+G37+G41+G15</f>
        <v>83834.600000000006</v>
      </c>
      <c r="J14" s="16"/>
    </row>
    <row r="15" spans="1:13" s="17" customFormat="1" ht="94.5" x14ac:dyDescent="0.25">
      <c r="A15" s="11" t="s">
        <v>185</v>
      </c>
      <c r="B15" s="3" t="s">
        <v>43</v>
      </c>
      <c r="C15" s="3" t="s">
        <v>45</v>
      </c>
      <c r="D15" s="3"/>
      <c r="E15" s="3"/>
      <c r="F15" s="4">
        <f t="shared" ref="F15:G17" si="0">+F16</f>
        <v>3597.6</v>
      </c>
      <c r="G15" s="4">
        <f t="shared" si="0"/>
        <v>3741.6</v>
      </c>
      <c r="J15" s="18"/>
      <c r="M15" s="17" t="s">
        <v>189</v>
      </c>
    </row>
    <row r="16" spans="1:13" ht="75" x14ac:dyDescent="0.2">
      <c r="A16" s="8" t="s">
        <v>186</v>
      </c>
      <c r="B16" s="5" t="s">
        <v>43</v>
      </c>
      <c r="C16" s="5" t="s">
        <v>45</v>
      </c>
      <c r="D16" s="5" t="s">
        <v>187</v>
      </c>
      <c r="E16" s="5"/>
      <c r="F16" s="6">
        <f t="shared" si="0"/>
        <v>3597.6</v>
      </c>
      <c r="G16" s="6">
        <f t="shared" si="0"/>
        <v>3741.6</v>
      </c>
    </row>
    <row r="17" spans="1:7" s="20" customFormat="1" ht="136.5" customHeight="1" x14ac:dyDescent="0.2">
      <c r="A17" s="9" t="s">
        <v>98</v>
      </c>
      <c r="B17" s="19" t="s">
        <v>43</v>
      </c>
      <c r="C17" s="19" t="s">
        <v>45</v>
      </c>
      <c r="D17" s="19" t="s">
        <v>188</v>
      </c>
      <c r="E17" s="19" t="s">
        <v>55</v>
      </c>
      <c r="F17" s="7">
        <f t="shared" si="0"/>
        <v>3597.6</v>
      </c>
      <c r="G17" s="7">
        <f t="shared" si="0"/>
        <v>3741.6</v>
      </c>
    </row>
    <row r="18" spans="1:7" s="20" customFormat="1" ht="45" x14ac:dyDescent="0.2">
      <c r="A18" s="9" t="s">
        <v>153</v>
      </c>
      <c r="B18" s="19" t="s">
        <v>43</v>
      </c>
      <c r="C18" s="19" t="s">
        <v>45</v>
      </c>
      <c r="D18" s="19" t="s">
        <v>188</v>
      </c>
      <c r="E18" s="19" t="s">
        <v>154</v>
      </c>
      <c r="F18" s="7">
        <v>3597.6</v>
      </c>
      <c r="G18" s="7">
        <v>3741.6</v>
      </c>
    </row>
    <row r="19" spans="1:7" ht="110.25" x14ac:dyDescent="0.25">
      <c r="A19" s="2" t="s">
        <v>349</v>
      </c>
      <c r="B19" s="3" t="s">
        <v>43</v>
      </c>
      <c r="C19" s="3" t="s">
        <v>46</v>
      </c>
      <c r="D19" s="3"/>
      <c r="E19" s="3"/>
      <c r="F19" s="4">
        <f>+F20</f>
        <v>60475</v>
      </c>
      <c r="G19" s="4">
        <f>+G20</f>
        <v>63611.399999999994</v>
      </c>
    </row>
    <row r="20" spans="1:7" ht="92.25" customHeight="1" x14ac:dyDescent="0.25">
      <c r="A20" s="8" t="s">
        <v>219</v>
      </c>
      <c r="B20" s="5" t="s">
        <v>43</v>
      </c>
      <c r="C20" s="5" t="s">
        <v>46</v>
      </c>
      <c r="D20" s="5" t="s">
        <v>220</v>
      </c>
      <c r="E20" s="3"/>
      <c r="F20" s="6">
        <f>+F21+F29+F34+F26</f>
        <v>60475</v>
      </c>
      <c r="G20" s="6">
        <f>+G21+G29+G34+G26</f>
        <v>63611.399999999994</v>
      </c>
    </row>
    <row r="21" spans="1:7" ht="45" x14ac:dyDescent="0.2">
      <c r="A21" s="8" t="s">
        <v>62</v>
      </c>
      <c r="B21" s="5" t="s">
        <v>43</v>
      </c>
      <c r="C21" s="5" t="s">
        <v>46</v>
      </c>
      <c r="D21" s="5" t="s">
        <v>221</v>
      </c>
      <c r="E21" s="5"/>
      <c r="F21" s="6">
        <f>+F22+F24</f>
        <v>56853</v>
      </c>
      <c r="G21" s="6">
        <f>+G22+G24</f>
        <v>59874.399999999994</v>
      </c>
    </row>
    <row r="22" spans="1:7" s="20" customFormat="1" ht="135.75" customHeight="1" x14ac:dyDescent="0.2">
      <c r="A22" s="9" t="s">
        <v>98</v>
      </c>
      <c r="B22" s="19" t="s">
        <v>43</v>
      </c>
      <c r="C22" s="19" t="s">
        <v>46</v>
      </c>
      <c r="D22" s="19" t="s">
        <v>221</v>
      </c>
      <c r="E22" s="19" t="s">
        <v>55</v>
      </c>
      <c r="F22" s="7">
        <f>+F23</f>
        <v>47709</v>
      </c>
      <c r="G22" s="7">
        <f>+G23</f>
        <v>49326.1</v>
      </c>
    </row>
    <row r="23" spans="1:7" s="20" customFormat="1" ht="45.75" customHeight="1" x14ac:dyDescent="0.2">
      <c r="A23" s="9" t="s">
        <v>153</v>
      </c>
      <c r="B23" s="19" t="s">
        <v>43</v>
      </c>
      <c r="C23" s="19" t="s">
        <v>46</v>
      </c>
      <c r="D23" s="19" t="s">
        <v>221</v>
      </c>
      <c r="E23" s="19" t="s">
        <v>154</v>
      </c>
      <c r="F23" s="7">
        <v>47709</v>
      </c>
      <c r="G23" s="7">
        <v>49326.1</v>
      </c>
    </row>
    <row r="24" spans="1:7" s="20" customFormat="1" ht="60.75" customHeight="1" x14ac:dyDescent="0.2">
      <c r="A24" s="9" t="s">
        <v>97</v>
      </c>
      <c r="B24" s="19" t="s">
        <v>43</v>
      </c>
      <c r="C24" s="19" t="s">
        <v>46</v>
      </c>
      <c r="D24" s="19" t="s">
        <v>221</v>
      </c>
      <c r="E24" s="19" t="s">
        <v>51</v>
      </c>
      <c r="F24" s="7">
        <f>+F25</f>
        <v>9144</v>
      </c>
      <c r="G24" s="7">
        <f>+G25</f>
        <v>10548.3</v>
      </c>
    </row>
    <row r="25" spans="1:7" s="20" customFormat="1" ht="60.75" customHeight="1" x14ac:dyDescent="0.2">
      <c r="A25" s="9" t="s">
        <v>155</v>
      </c>
      <c r="B25" s="19" t="s">
        <v>43</v>
      </c>
      <c r="C25" s="19" t="s">
        <v>46</v>
      </c>
      <c r="D25" s="19" t="s">
        <v>221</v>
      </c>
      <c r="E25" s="19" t="s">
        <v>156</v>
      </c>
      <c r="F25" s="35">
        <v>9144</v>
      </c>
      <c r="G25" s="7">
        <v>10548.3</v>
      </c>
    </row>
    <row r="26" spans="1:7" s="20" customFormat="1" ht="46.5" customHeight="1" x14ac:dyDescent="0.2">
      <c r="A26" s="8" t="s">
        <v>274</v>
      </c>
      <c r="B26" s="5" t="s">
        <v>43</v>
      </c>
      <c r="C26" s="5" t="s">
        <v>46</v>
      </c>
      <c r="D26" s="5" t="s">
        <v>275</v>
      </c>
      <c r="E26" s="5"/>
      <c r="F26" s="6">
        <f>SUM(F27)</f>
        <v>2720</v>
      </c>
      <c r="G26" s="6">
        <f>SUM(G27)</f>
        <v>2801</v>
      </c>
    </row>
    <row r="27" spans="1:7" s="20" customFormat="1" ht="133.5" customHeight="1" x14ac:dyDescent="0.2">
      <c r="A27" s="9" t="s">
        <v>98</v>
      </c>
      <c r="B27" s="19" t="s">
        <v>43</v>
      </c>
      <c r="C27" s="19" t="s">
        <v>46</v>
      </c>
      <c r="D27" s="19" t="s">
        <v>275</v>
      </c>
      <c r="E27" s="19" t="s">
        <v>55</v>
      </c>
      <c r="F27" s="7">
        <f>+F28</f>
        <v>2720</v>
      </c>
      <c r="G27" s="7">
        <f>+G28</f>
        <v>2801</v>
      </c>
    </row>
    <row r="28" spans="1:7" s="20" customFormat="1" ht="45.75" customHeight="1" x14ac:dyDescent="0.2">
      <c r="A28" s="9" t="s">
        <v>153</v>
      </c>
      <c r="B28" s="19" t="s">
        <v>43</v>
      </c>
      <c r="C28" s="19" t="s">
        <v>46</v>
      </c>
      <c r="D28" s="19" t="s">
        <v>275</v>
      </c>
      <c r="E28" s="19" t="s">
        <v>154</v>
      </c>
      <c r="F28" s="7">
        <v>2720</v>
      </c>
      <c r="G28" s="7">
        <v>2801</v>
      </c>
    </row>
    <row r="29" spans="1:7" ht="45" x14ac:dyDescent="0.2">
      <c r="A29" s="8" t="s">
        <v>73</v>
      </c>
      <c r="B29" s="5" t="s">
        <v>43</v>
      </c>
      <c r="C29" s="5" t="s">
        <v>46</v>
      </c>
      <c r="D29" s="5" t="s">
        <v>222</v>
      </c>
      <c r="E29" s="5"/>
      <c r="F29" s="6">
        <f>+F30+F32</f>
        <v>900</v>
      </c>
      <c r="G29" s="6">
        <f>+G30+G32</f>
        <v>933</v>
      </c>
    </row>
    <row r="30" spans="1:7" s="20" customFormat="1" ht="135" customHeight="1" x14ac:dyDescent="0.2">
      <c r="A30" s="9" t="s">
        <v>98</v>
      </c>
      <c r="B30" s="19" t="s">
        <v>43</v>
      </c>
      <c r="C30" s="19" t="s">
        <v>46</v>
      </c>
      <c r="D30" s="19" t="s">
        <v>222</v>
      </c>
      <c r="E30" s="19" t="s">
        <v>55</v>
      </c>
      <c r="F30" s="7">
        <f>+F31</f>
        <v>874.7</v>
      </c>
      <c r="G30" s="7">
        <f>+G31</f>
        <v>907.7</v>
      </c>
    </row>
    <row r="31" spans="1:7" s="20" customFormat="1" ht="45" x14ac:dyDescent="0.2">
      <c r="A31" s="9" t="s">
        <v>153</v>
      </c>
      <c r="B31" s="19" t="s">
        <v>43</v>
      </c>
      <c r="C31" s="19" t="s">
        <v>46</v>
      </c>
      <c r="D31" s="19" t="s">
        <v>222</v>
      </c>
      <c r="E31" s="19" t="s">
        <v>154</v>
      </c>
      <c r="F31" s="7">
        <v>874.7</v>
      </c>
      <c r="G31" s="7">
        <v>907.7</v>
      </c>
    </row>
    <row r="32" spans="1:7" s="20" customFormat="1" ht="60.75" customHeight="1" x14ac:dyDescent="0.2">
      <c r="A32" s="9" t="s">
        <v>97</v>
      </c>
      <c r="B32" s="19" t="s">
        <v>43</v>
      </c>
      <c r="C32" s="19" t="s">
        <v>46</v>
      </c>
      <c r="D32" s="19" t="s">
        <v>222</v>
      </c>
      <c r="E32" s="19" t="s">
        <v>51</v>
      </c>
      <c r="F32" s="7">
        <f>+F33</f>
        <v>25.3</v>
      </c>
      <c r="G32" s="7">
        <f>+G33</f>
        <v>25.3</v>
      </c>
    </row>
    <row r="33" spans="1:7" s="20" customFormat="1" ht="60.75" customHeight="1" x14ac:dyDescent="0.2">
      <c r="A33" s="9" t="s">
        <v>155</v>
      </c>
      <c r="B33" s="19" t="s">
        <v>43</v>
      </c>
      <c r="C33" s="19" t="s">
        <v>46</v>
      </c>
      <c r="D33" s="19" t="s">
        <v>222</v>
      </c>
      <c r="E33" s="19" t="s">
        <v>156</v>
      </c>
      <c r="F33" s="7">
        <v>25.3</v>
      </c>
      <c r="G33" s="7">
        <v>25.3</v>
      </c>
    </row>
    <row r="34" spans="1:7" ht="136.5" customHeight="1" x14ac:dyDescent="0.2">
      <c r="A34" s="8" t="s">
        <v>75</v>
      </c>
      <c r="B34" s="5" t="s">
        <v>43</v>
      </c>
      <c r="C34" s="5" t="s">
        <v>46</v>
      </c>
      <c r="D34" s="5" t="s">
        <v>223</v>
      </c>
      <c r="E34" s="5"/>
      <c r="F34" s="6">
        <f>+F35</f>
        <v>2</v>
      </c>
      <c r="G34" s="6">
        <f>+G35</f>
        <v>3</v>
      </c>
    </row>
    <row r="35" spans="1:7" s="20" customFormat="1" ht="59.25" customHeight="1" x14ac:dyDescent="0.2">
      <c r="A35" s="9" t="s">
        <v>97</v>
      </c>
      <c r="B35" s="19" t="s">
        <v>43</v>
      </c>
      <c r="C35" s="19" t="s">
        <v>46</v>
      </c>
      <c r="D35" s="19" t="s">
        <v>223</v>
      </c>
      <c r="E35" s="19" t="s">
        <v>51</v>
      </c>
      <c r="F35" s="7">
        <f>+F36</f>
        <v>2</v>
      </c>
      <c r="G35" s="7">
        <f>+G36</f>
        <v>3</v>
      </c>
    </row>
    <row r="36" spans="1:7" s="20" customFormat="1" ht="59.25" customHeight="1" x14ac:dyDescent="0.2">
      <c r="A36" s="9" t="s">
        <v>155</v>
      </c>
      <c r="B36" s="19" t="s">
        <v>43</v>
      </c>
      <c r="C36" s="19" t="s">
        <v>46</v>
      </c>
      <c r="D36" s="19" t="s">
        <v>223</v>
      </c>
      <c r="E36" s="19" t="s">
        <v>156</v>
      </c>
      <c r="F36" s="7">
        <v>2</v>
      </c>
      <c r="G36" s="7">
        <v>3</v>
      </c>
    </row>
    <row r="37" spans="1:7" ht="15.75" x14ac:dyDescent="0.25">
      <c r="A37" s="2" t="s">
        <v>50</v>
      </c>
      <c r="B37" s="3" t="s">
        <v>43</v>
      </c>
      <c r="C37" s="3" t="s">
        <v>19</v>
      </c>
      <c r="D37" s="3"/>
      <c r="E37" s="3"/>
      <c r="F37" s="4">
        <f t="shared" ref="F37:G39" si="1">+F38</f>
        <v>1810</v>
      </c>
      <c r="G37" s="4">
        <f t="shared" si="1"/>
        <v>1810</v>
      </c>
    </row>
    <row r="38" spans="1:7" s="17" customFormat="1" ht="30" x14ac:dyDescent="0.2">
      <c r="A38" s="8" t="s">
        <v>63</v>
      </c>
      <c r="B38" s="5" t="s">
        <v>43</v>
      </c>
      <c r="C38" s="5" t="s">
        <v>19</v>
      </c>
      <c r="D38" s="5" t="s">
        <v>76</v>
      </c>
      <c r="E38" s="5"/>
      <c r="F38" s="6">
        <f t="shared" si="1"/>
        <v>1810</v>
      </c>
      <c r="G38" s="6">
        <f t="shared" si="1"/>
        <v>1810</v>
      </c>
    </row>
    <row r="39" spans="1:7" s="20" customFormat="1" ht="15" customHeight="1" x14ac:dyDescent="0.2">
      <c r="A39" s="9" t="s">
        <v>57</v>
      </c>
      <c r="B39" s="19" t="s">
        <v>43</v>
      </c>
      <c r="C39" s="19" t="s">
        <v>19</v>
      </c>
      <c r="D39" s="19" t="s">
        <v>76</v>
      </c>
      <c r="E39" s="19" t="s">
        <v>56</v>
      </c>
      <c r="F39" s="7">
        <f t="shared" si="1"/>
        <v>1810</v>
      </c>
      <c r="G39" s="7">
        <f t="shared" si="1"/>
        <v>1810</v>
      </c>
    </row>
    <row r="40" spans="1:7" s="20" customFormat="1" ht="15" customHeight="1" x14ac:dyDescent="0.2">
      <c r="A40" s="9" t="s">
        <v>159</v>
      </c>
      <c r="B40" s="19" t="s">
        <v>43</v>
      </c>
      <c r="C40" s="19" t="s">
        <v>19</v>
      </c>
      <c r="D40" s="19" t="s">
        <v>76</v>
      </c>
      <c r="E40" s="19" t="s">
        <v>160</v>
      </c>
      <c r="F40" s="7">
        <v>1810</v>
      </c>
      <c r="G40" s="7">
        <v>1810</v>
      </c>
    </row>
    <row r="41" spans="1:7" ht="47.25" x14ac:dyDescent="0.25">
      <c r="A41" s="2" t="s">
        <v>48</v>
      </c>
      <c r="B41" s="3" t="s">
        <v>43</v>
      </c>
      <c r="C41" s="3" t="s">
        <v>49</v>
      </c>
      <c r="D41" s="3"/>
      <c r="E41" s="3"/>
      <c r="F41" s="4">
        <f>+F42+F46+F74+F81+F84+F87</f>
        <v>13322.599999999999</v>
      </c>
      <c r="G41" s="4">
        <f>+G42+G46+G74+G81+G84+G87</f>
        <v>14671.6</v>
      </c>
    </row>
    <row r="42" spans="1:7" ht="46.5" customHeight="1" x14ac:dyDescent="0.25">
      <c r="A42" s="8" t="s">
        <v>264</v>
      </c>
      <c r="B42" s="5" t="s">
        <v>43</v>
      </c>
      <c r="C42" s="5" t="s">
        <v>49</v>
      </c>
      <c r="D42" s="5" t="s">
        <v>99</v>
      </c>
      <c r="E42" s="3"/>
      <c r="F42" s="6">
        <f t="shared" ref="F42:G44" si="2">+F43</f>
        <v>27</v>
      </c>
      <c r="G42" s="6">
        <f t="shared" si="2"/>
        <v>28</v>
      </c>
    </row>
    <row r="43" spans="1:7" s="17" customFormat="1" ht="60" x14ac:dyDescent="0.2">
      <c r="A43" s="8" t="s">
        <v>77</v>
      </c>
      <c r="B43" s="5" t="s">
        <v>43</v>
      </c>
      <c r="C43" s="5" t="s">
        <v>49</v>
      </c>
      <c r="D43" s="5" t="s">
        <v>78</v>
      </c>
      <c r="E43" s="5"/>
      <c r="F43" s="6">
        <f t="shared" si="2"/>
        <v>27</v>
      </c>
      <c r="G43" s="6">
        <f t="shared" si="2"/>
        <v>28</v>
      </c>
    </row>
    <row r="44" spans="1:7" s="20" customFormat="1" ht="60.75" customHeight="1" x14ac:dyDescent="0.2">
      <c r="A44" s="9" t="s">
        <v>97</v>
      </c>
      <c r="B44" s="19" t="s">
        <v>43</v>
      </c>
      <c r="C44" s="19" t="s">
        <v>49</v>
      </c>
      <c r="D44" s="19" t="s">
        <v>78</v>
      </c>
      <c r="E44" s="19" t="s">
        <v>51</v>
      </c>
      <c r="F44" s="7">
        <f t="shared" si="2"/>
        <v>27</v>
      </c>
      <c r="G44" s="7">
        <f t="shared" si="2"/>
        <v>28</v>
      </c>
    </row>
    <row r="45" spans="1:7" s="20" customFormat="1" ht="60.75" customHeight="1" x14ac:dyDescent="0.2">
      <c r="A45" s="9" t="s">
        <v>155</v>
      </c>
      <c r="B45" s="19" t="s">
        <v>43</v>
      </c>
      <c r="C45" s="19" t="s">
        <v>49</v>
      </c>
      <c r="D45" s="19" t="s">
        <v>78</v>
      </c>
      <c r="E45" s="19" t="s">
        <v>156</v>
      </c>
      <c r="F45" s="7">
        <v>27</v>
      </c>
      <c r="G45" s="7">
        <v>28</v>
      </c>
    </row>
    <row r="46" spans="1:7" s="20" customFormat="1" ht="92.25" customHeight="1" x14ac:dyDescent="0.2">
      <c r="A46" s="8" t="s">
        <v>219</v>
      </c>
      <c r="B46" s="5" t="s">
        <v>43</v>
      </c>
      <c r="C46" s="5" t="s">
        <v>49</v>
      </c>
      <c r="D46" s="5" t="s">
        <v>220</v>
      </c>
      <c r="E46" s="19"/>
      <c r="F46" s="7">
        <f>+F47+F50+F55+F63+F66+F71+F60</f>
        <v>9774.4</v>
      </c>
      <c r="G46" s="7">
        <f>+G47+G50+G55+G63+G66+G71+G60</f>
        <v>9122.6</v>
      </c>
    </row>
    <row r="47" spans="1:7" ht="61.5" customHeight="1" x14ac:dyDescent="0.2">
      <c r="A47" s="8" t="s">
        <v>291</v>
      </c>
      <c r="B47" s="5" t="s">
        <v>43</v>
      </c>
      <c r="C47" s="5" t="s">
        <v>49</v>
      </c>
      <c r="D47" s="5" t="s">
        <v>292</v>
      </c>
      <c r="E47" s="5"/>
      <c r="F47" s="6">
        <f>+F48</f>
        <v>180</v>
      </c>
      <c r="G47" s="6">
        <f>+G48</f>
        <v>186.6</v>
      </c>
    </row>
    <row r="48" spans="1:7" s="21" customFormat="1" ht="135.75" customHeight="1" x14ac:dyDescent="0.2">
      <c r="A48" s="9" t="s">
        <v>98</v>
      </c>
      <c r="B48" s="19" t="s">
        <v>43</v>
      </c>
      <c r="C48" s="19" t="s">
        <v>49</v>
      </c>
      <c r="D48" s="19" t="s">
        <v>292</v>
      </c>
      <c r="E48" s="19" t="s">
        <v>55</v>
      </c>
      <c r="F48" s="7">
        <f>+F49</f>
        <v>180</v>
      </c>
      <c r="G48" s="7">
        <f>+G49</f>
        <v>186.6</v>
      </c>
    </row>
    <row r="49" spans="1:7" s="21" customFormat="1" ht="45.75" customHeight="1" x14ac:dyDescent="0.2">
      <c r="A49" s="9" t="s">
        <v>153</v>
      </c>
      <c r="B49" s="19" t="s">
        <v>43</v>
      </c>
      <c r="C49" s="19" t="s">
        <v>49</v>
      </c>
      <c r="D49" s="19" t="s">
        <v>292</v>
      </c>
      <c r="E49" s="19" t="s">
        <v>154</v>
      </c>
      <c r="F49" s="7">
        <v>180</v>
      </c>
      <c r="G49" s="7">
        <v>186.6</v>
      </c>
    </row>
    <row r="50" spans="1:7" ht="105" x14ac:dyDescent="0.2">
      <c r="A50" s="8" t="s">
        <v>333</v>
      </c>
      <c r="B50" s="5" t="s">
        <v>43</v>
      </c>
      <c r="C50" s="5" t="s">
        <v>49</v>
      </c>
      <c r="D50" s="19" t="s">
        <v>224</v>
      </c>
      <c r="E50" s="5"/>
      <c r="F50" s="6">
        <f>+F51+F53</f>
        <v>1629</v>
      </c>
      <c r="G50" s="6">
        <f>+G51+G53</f>
        <v>1652</v>
      </c>
    </row>
    <row r="51" spans="1:7" s="20" customFormat="1" ht="135.75" customHeight="1" x14ac:dyDescent="0.2">
      <c r="A51" s="9" t="s">
        <v>98</v>
      </c>
      <c r="B51" s="19" t="s">
        <v>43</v>
      </c>
      <c r="C51" s="19" t="s">
        <v>49</v>
      </c>
      <c r="D51" s="19" t="s">
        <v>224</v>
      </c>
      <c r="E51" s="19" t="s">
        <v>55</v>
      </c>
      <c r="F51" s="7">
        <f>+F52</f>
        <v>1289.4000000000001</v>
      </c>
      <c r="G51" s="7">
        <f>+G52</f>
        <v>1312.4</v>
      </c>
    </row>
    <row r="52" spans="1:7" s="20" customFormat="1" ht="46.5" customHeight="1" x14ac:dyDescent="0.2">
      <c r="A52" s="9" t="s">
        <v>153</v>
      </c>
      <c r="B52" s="19" t="s">
        <v>43</v>
      </c>
      <c r="C52" s="19" t="s">
        <v>49</v>
      </c>
      <c r="D52" s="19" t="s">
        <v>224</v>
      </c>
      <c r="E52" s="19" t="s">
        <v>154</v>
      </c>
      <c r="F52" s="7">
        <v>1289.4000000000001</v>
      </c>
      <c r="G52" s="7">
        <v>1312.4</v>
      </c>
    </row>
    <row r="53" spans="1:7" s="20" customFormat="1" ht="60.75" customHeight="1" x14ac:dyDescent="0.2">
      <c r="A53" s="9" t="s">
        <v>97</v>
      </c>
      <c r="B53" s="19" t="s">
        <v>43</v>
      </c>
      <c r="C53" s="19" t="s">
        <v>49</v>
      </c>
      <c r="D53" s="19" t="s">
        <v>224</v>
      </c>
      <c r="E53" s="19" t="s">
        <v>51</v>
      </c>
      <c r="F53" s="7">
        <f>+F54</f>
        <v>339.6</v>
      </c>
      <c r="G53" s="7">
        <f>+G54</f>
        <v>339.6</v>
      </c>
    </row>
    <row r="54" spans="1:7" s="20" customFormat="1" ht="63.75" customHeight="1" x14ac:dyDescent="0.2">
      <c r="A54" s="9" t="s">
        <v>155</v>
      </c>
      <c r="B54" s="19" t="s">
        <v>43</v>
      </c>
      <c r="C54" s="19" t="s">
        <v>49</v>
      </c>
      <c r="D54" s="19" t="s">
        <v>224</v>
      </c>
      <c r="E54" s="19" t="s">
        <v>156</v>
      </c>
      <c r="F54" s="7">
        <v>339.6</v>
      </c>
      <c r="G54" s="7">
        <v>339.6</v>
      </c>
    </row>
    <row r="55" spans="1:7" ht="78" customHeight="1" x14ac:dyDescent="0.2">
      <c r="A55" s="10" t="s">
        <v>250</v>
      </c>
      <c r="B55" s="5" t="s">
        <v>43</v>
      </c>
      <c r="C55" s="5" t="s">
        <v>49</v>
      </c>
      <c r="D55" s="5" t="s">
        <v>225</v>
      </c>
      <c r="E55" s="5"/>
      <c r="F55" s="6">
        <f>+F56+F58</f>
        <v>2872</v>
      </c>
      <c r="G55" s="6">
        <f>+G56+G58</f>
        <v>3012</v>
      </c>
    </row>
    <row r="56" spans="1:7" s="20" customFormat="1" ht="136.5" customHeight="1" x14ac:dyDescent="0.2">
      <c r="A56" s="9" t="s">
        <v>98</v>
      </c>
      <c r="B56" s="19" t="s">
        <v>43</v>
      </c>
      <c r="C56" s="19" t="s">
        <v>49</v>
      </c>
      <c r="D56" s="19" t="s">
        <v>225</v>
      </c>
      <c r="E56" s="19" t="s">
        <v>55</v>
      </c>
      <c r="F56" s="7">
        <f>+F57</f>
        <v>2575.9</v>
      </c>
      <c r="G56" s="7">
        <f>+G57</f>
        <v>2715.9</v>
      </c>
    </row>
    <row r="57" spans="1:7" s="20" customFormat="1" ht="44.25" customHeight="1" x14ac:dyDescent="0.2">
      <c r="A57" s="9" t="s">
        <v>153</v>
      </c>
      <c r="B57" s="19" t="s">
        <v>43</v>
      </c>
      <c r="C57" s="19" t="s">
        <v>49</v>
      </c>
      <c r="D57" s="19" t="s">
        <v>225</v>
      </c>
      <c r="E57" s="19" t="s">
        <v>154</v>
      </c>
      <c r="F57" s="7">
        <v>2575.9</v>
      </c>
      <c r="G57" s="7">
        <v>2715.9</v>
      </c>
    </row>
    <row r="58" spans="1:7" s="20" customFormat="1" ht="61.5" customHeight="1" x14ac:dyDescent="0.2">
      <c r="A58" s="9" t="s">
        <v>97</v>
      </c>
      <c r="B58" s="19" t="s">
        <v>43</v>
      </c>
      <c r="C58" s="19" t="s">
        <v>49</v>
      </c>
      <c r="D58" s="19" t="s">
        <v>225</v>
      </c>
      <c r="E58" s="19" t="s">
        <v>51</v>
      </c>
      <c r="F58" s="7">
        <f>+F59</f>
        <v>296.10000000000002</v>
      </c>
      <c r="G58" s="7">
        <f>+G59</f>
        <v>296.10000000000002</v>
      </c>
    </row>
    <row r="59" spans="1:7" s="20" customFormat="1" ht="61.5" customHeight="1" x14ac:dyDescent="0.2">
      <c r="A59" s="9" t="s">
        <v>155</v>
      </c>
      <c r="B59" s="19" t="s">
        <v>43</v>
      </c>
      <c r="C59" s="19" t="s">
        <v>49</v>
      </c>
      <c r="D59" s="19" t="s">
        <v>225</v>
      </c>
      <c r="E59" s="19" t="s">
        <v>156</v>
      </c>
      <c r="F59" s="7">
        <v>296.10000000000002</v>
      </c>
      <c r="G59" s="7">
        <v>296.10000000000002</v>
      </c>
    </row>
    <row r="60" spans="1:7" s="20" customFormat="1" ht="45" x14ac:dyDescent="0.2">
      <c r="A60" s="8" t="s">
        <v>274</v>
      </c>
      <c r="B60" s="5" t="s">
        <v>43</v>
      </c>
      <c r="C60" s="5" t="s">
        <v>49</v>
      </c>
      <c r="D60" s="5" t="s">
        <v>275</v>
      </c>
      <c r="E60" s="5" t="s">
        <v>41</v>
      </c>
      <c r="F60" s="7">
        <f>SUM(F61)</f>
        <v>2520</v>
      </c>
      <c r="G60" s="7">
        <f>SUM(G61)</f>
        <v>2595</v>
      </c>
    </row>
    <row r="61" spans="1:7" s="20" customFormat="1" ht="30" x14ac:dyDescent="0.2">
      <c r="A61" s="9" t="s">
        <v>8</v>
      </c>
      <c r="B61" s="19" t="s">
        <v>43</v>
      </c>
      <c r="C61" s="19" t="s">
        <v>49</v>
      </c>
      <c r="D61" s="19" t="s">
        <v>275</v>
      </c>
      <c r="E61" s="19" t="s">
        <v>58</v>
      </c>
      <c r="F61" s="7">
        <f>+F62</f>
        <v>2520</v>
      </c>
      <c r="G61" s="7">
        <f>+G62</f>
        <v>2595</v>
      </c>
    </row>
    <row r="62" spans="1:7" s="20" customFormat="1" ht="30" x14ac:dyDescent="0.2">
      <c r="A62" s="9" t="s">
        <v>171</v>
      </c>
      <c r="B62" s="19" t="s">
        <v>43</v>
      </c>
      <c r="C62" s="19" t="s">
        <v>49</v>
      </c>
      <c r="D62" s="19" t="s">
        <v>275</v>
      </c>
      <c r="E62" s="19" t="s">
        <v>172</v>
      </c>
      <c r="F62" s="7">
        <v>2520</v>
      </c>
      <c r="G62" s="7">
        <v>2595</v>
      </c>
    </row>
    <row r="63" spans="1:7" ht="16.5" customHeight="1" x14ac:dyDescent="0.2">
      <c r="A63" s="8" t="s">
        <v>65</v>
      </c>
      <c r="B63" s="5" t="s">
        <v>43</v>
      </c>
      <c r="C63" s="5" t="s">
        <v>49</v>
      </c>
      <c r="D63" s="5" t="s">
        <v>226</v>
      </c>
      <c r="E63" s="5"/>
      <c r="F63" s="6">
        <f>+F64</f>
        <v>2258.6999999999998</v>
      </c>
      <c r="G63" s="6">
        <f>+G64</f>
        <v>1354.3</v>
      </c>
    </row>
    <row r="64" spans="1:7" s="20" customFormat="1" ht="60" customHeight="1" x14ac:dyDescent="0.2">
      <c r="A64" s="9" t="s">
        <v>97</v>
      </c>
      <c r="B64" s="19" t="s">
        <v>43</v>
      </c>
      <c r="C64" s="19" t="s">
        <v>49</v>
      </c>
      <c r="D64" s="19" t="s">
        <v>226</v>
      </c>
      <c r="E64" s="19" t="s">
        <v>51</v>
      </c>
      <c r="F64" s="7">
        <f>+F65</f>
        <v>2258.6999999999998</v>
      </c>
      <c r="G64" s="7">
        <f>+G65</f>
        <v>1354.3</v>
      </c>
    </row>
    <row r="65" spans="1:7" s="20" customFormat="1" ht="60" customHeight="1" x14ac:dyDescent="0.2">
      <c r="A65" s="9" t="s">
        <v>155</v>
      </c>
      <c r="B65" s="19" t="s">
        <v>43</v>
      </c>
      <c r="C65" s="19" t="s">
        <v>49</v>
      </c>
      <c r="D65" s="19" t="s">
        <v>226</v>
      </c>
      <c r="E65" s="19" t="s">
        <v>156</v>
      </c>
      <c r="F65" s="35">
        <v>2258.6999999999998</v>
      </c>
      <c r="G65" s="7">
        <v>1354.3</v>
      </c>
    </row>
    <row r="66" spans="1:7" ht="120" x14ac:dyDescent="0.2">
      <c r="A66" s="22" t="s">
        <v>262</v>
      </c>
      <c r="B66" s="5" t="s">
        <v>43</v>
      </c>
      <c r="C66" s="5" t="s">
        <v>49</v>
      </c>
      <c r="D66" s="5" t="s">
        <v>227</v>
      </c>
      <c r="E66" s="5"/>
      <c r="F66" s="6">
        <f>+F67+F69</f>
        <v>225</v>
      </c>
      <c r="G66" s="6">
        <f>+G67+G69</f>
        <v>233</v>
      </c>
    </row>
    <row r="67" spans="1:7" s="20" customFormat="1" ht="136.5" customHeight="1" x14ac:dyDescent="0.2">
      <c r="A67" s="9" t="s">
        <v>98</v>
      </c>
      <c r="B67" s="19" t="s">
        <v>43</v>
      </c>
      <c r="C67" s="19" t="s">
        <v>49</v>
      </c>
      <c r="D67" s="19" t="s">
        <v>227</v>
      </c>
      <c r="E67" s="19" t="s">
        <v>55</v>
      </c>
      <c r="F67" s="7">
        <f>+F68</f>
        <v>193.9</v>
      </c>
      <c r="G67" s="7">
        <f>+G68</f>
        <v>193.9</v>
      </c>
    </row>
    <row r="68" spans="1:7" s="20" customFormat="1" ht="45" customHeight="1" x14ac:dyDescent="0.2">
      <c r="A68" s="9" t="s">
        <v>153</v>
      </c>
      <c r="B68" s="19" t="s">
        <v>43</v>
      </c>
      <c r="C68" s="19" t="s">
        <v>49</v>
      </c>
      <c r="D68" s="19" t="s">
        <v>227</v>
      </c>
      <c r="E68" s="19" t="s">
        <v>154</v>
      </c>
      <c r="F68" s="6">
        <v>193.9</v>
      </c>
      <c r="G68" s="6">
        <v>193.9</v>
      </c>
    </row>
    <row r="69" spans="1:7" s="20" customFormat="1" ht="60.75" customHeight="1" x14ac:dyDescent="0.2">
      <c r="A69" s="9" t="s">
        <v>97</v>
      </c>
      <c r="B69" s="19" t="s">
        <v>43</v>
      </c>
      <c r="C69" s="19" t="s">
        <v>49</v>
      </c>
      <c r="D69" s="19" t="s">
        <v>227</v>
      </c>
      <c r="E69" s="19" t="s">
        <v>51</v>
      </c>
      <c r="F69" s="7">
        <f>+F70</f>
        <v>31.1</v>
      </c>
      <c r="G69" s="7">
        <f>+G70</f>
        <v>39.1</v>
      </c>
    </row>
    <row r="70" spans="1:7" s="20" customFormat="1" ht="60.75" customHeight="1" x14ac:dyDescent="0.2">
      <c r="A70" s="9" t="s">
        <v>155</v>
      </c>
      <c r="B70" s="19" t="s">
        <v>43</v>
      </c>
      <c r="C70" s="19" t="s">
        <v>49</v>
      </c>
      <c r="D70" s="19" t="s">
        <v>227</v>
      </c>
      <c r="E70" s="19" t="s">
        <v>156</v>
      </c>
      <c r="F70" s="6">
        <v>31.1</v>
      </c>
      <c r="G70" s="6">
        <v>39.1</v>
      </c>
    </row>
    <row r="71" spans="1:7" ht="63" customHeight="1" x14ac:dyDescent="0.2">
      <c r="A71" s="8" t="s">
        <v>64</v>
      </c>
      <c r="B71" s="5" t="s">
        <v>43</v>
      </c>
      <c r="C71" s="5" t="s">
        <v>49</v>
      </c>
      <c r="D71" s="5" t="s">
        <v>246</v>
      </c>
      <c r="E71" s="5"/>
      <c r="F71" s="6">
        <f>+F72</f>
        <v>89.7</v>
      </c>
      <c r="G71" s="6">
        <f>+G72</f>
        <v>89.7</v>
      </c>
    </row>
    <row r="72" spans="1:7" s="20" customFormat="1" ht="19.5" customHeight="1" x14ac:dyDescent="0.2">
      <c r="A72" s="9" t="s">
        <v>57</v>
      </c>
      <c r="B72" s="19" t="s">
        <v>43</v>
      </c>
      <c r="C72" s="19" t="s">
        <v>49</v>
      </c>
      <c r="D72" s="19" t="s">
        <v>246</v>
      </c>
      <c r="E72" s="19" t="s">
        <v>56</v>
      </c>
      <c r="F72" s="7">
        <f>+F73</f>
        <v>89.7</v>
      </c>
      <c r="G72" s="7">
        <f>+G73</f>
        <v>89.7</v>
      </c>
    </row>
    <row r="73" spans="1:7" s="20" customFormat="1" ht="29.25" customHeight="1" x14ac:dyDescent="0.2">
      <c r="A73" s="9" t="s">
        <v>157</v>
      </c>
      <c r="B73" s="19" t="s">
        <v>43</v>
      </c>
      <c r="C73" s="19" t="s">
        <v>49</v>
      </c>
      <c r="D73" s="19" t="s">
        <v>246</v>
      </c>
      <c r="E73" s="19" t="s">
        <v>158</v>
      </c>
      <c r="F73" s="7">
        <v>89.7</v>
      </c>
      <c r="G73" s="7">
        <v>89.7</v>
      </c>
    </row>
    <row r="74" spans="1:7" ht="105" x14ac:dyDescent="0.2">
      <c r="A74" s="8" t="s">
        <v>178</v>
      </c>
      <c r="B74" s="5" t="s">
        <v>43</v>
      </c>
      <c r="C74" s="5" t="s">
        <v>49</v>
      </c>
      <c r="D74" s="5" t="s">
        <v>79</v>
      </c>
      <c r="E74" s="5"/>
      <c r="F74" s="6">
        <f>+F75+F77+F79</f>
        <v>3141.2</v>
      </c>
      <c r="G74" s="6">
        <f>+G75+G77+G79</f>
        <v>3149.9999999999995</v>
      </c>
    </row>
    <row r="75" spans="1:7" s="20" customFormat="1" ht="136.5" customHeight="1" x14ac:dyDescent="0.2">
      <c r="A75" s="9" t="s">
        <v>98</v>
      </c>
      <c r="B75" s="19" t="s">
        <v>43</v>
      </c>
      <c r="C75" s="19" t="s">
        <v>49</v>
      </c>
      <c r="D75" s="19" t="s">
        <v>79</v>
      </c>
      <c r="E75" s="19" t="s">
        <v>55</v>
      </c>
      <c r="F75" s="7">
        <f>+F76</f>
        <v>2844.2</v>
      </c>
      <c r="G75" s="7">
        <f>+G76</f>
        <v>2844.2</v>
      </c>
    </row>
    <row r="76" spans="1:7" s="20" customFormat="1" ht="28.5" customHeight="1" x14ac:dyDescent="0.2">
      <c r="A76" s="9" t="s">
        <v>161</v>
      </c>
      <c r="B76" s="19" t="s">
        <v>43</v>
      </c>
      <c r="C76" s="19" t="s">
        <v>49</v>
      </c>
      <c r="D76" s="19" t="s">
        <v>79</v>
      </c>
      <c r="E76" s="19" t="s">
        <v>162</v>
      </c>
      <c r="F76" s="7">
        <v>2844.2</v>
      </c>
      <c r="G76" s="7">
        <v>2844.2</v>
      </c>
    </row>
    <row r="77" spans="1:7" s="20" customFormat="1" ht="61.5" customHeight="1" x14ac:dyDescent="0.2">
      <c r="A77" s="9" t="s">
        <v>97</v>
      </c>
      <c r="B77" s="19" t="s">
        <v>43</v>
      </c>
      <c r="C77" s="19" t="s">
        <v>49</v>
      </c>
      <c r="D77" s="19" t="s">
        <v>79</v>
      </c>
      <c r="E77" s="19" t="s">
        <v>51</v>
      </c>
      <c r="F77" s="7">
        <f>+F78</f>
        <v>294.89999999999998</v>
      </c>
      <c r="G77" s="7">
        <f>+G78</f>
        <v>303.7</v>
      </c>
    </row>
    <row r="78" spans="1:7" s="20" customFormat="1" ht="61.5" customHeight="1" x14ac:dyDescent="0.2">
      <c r="A78" s="9" t="s">
        <v>155</v>
      </c>
      <c r="B78" s="19" t="s">
        <v>43</v>
      </c>
      <c r="C78" s="19" t="s">
        <v>49</v>
      </c>
      <c r="D78" s="19" t="s">
        <v>79</v>
      </c>
      <c r="E78" s="19" t="s">
        <v>156</v>
      </c>
      <c r="F78" s="7">
        <v>294.89999999999998</v>
      </c>
      <c r="G78" s="7">
        <v>303.7</v>
      </c>
    </row>
    <row r="79" spans="1:7" s="20" customFormat="1" ht="17.25" customHeight="1" x14ac:dyDescent="0.2">
      <c r="A79" s="9" t="s">
        <v>57</v>
      </c>
      <c r="B79" s="19" t="s">
        <v>43</v>
      </c>
      <c r="C79" s="19" t="s">
        <v>49</v>
      </c>
      <c r="D79" s="19" t="s">
        <v>79</v>
      </c>
      <c r="E79" s="19" t="s">
        <v>56</v>
      </c>
      <c r="F79" s="7">
        <f>+F80</f>
        <v>2.1</v>
      </c>
      <c r="G79" s="7">
        <f>+G80</f>
        <v>2.1</v>
      </c>
    </row>
    <row r="80" spans="1:7" s="20" customFormat="1" ht="29.25" customHeight="1" x14ac:dyDescent="0.2">
      <c r="A80" s="9" t="s">
        <v>157</v>
      </c>
      <c r="B80" s="19" t="s">
        <v>43</v>
      </c>
      <c r="C80" s="19" t="s">
        <v>49</v>
      </c>
      <c r="D80" s="19" t="s">
        <v>79</v>
      </c>
      <c r="E80" s="19" t="s">
        <v>158</v>
      </c>
      <c r="F80" s="7">
        <v>2.1</v>
      </c>
      <c r="G80" s="7">
        <v>2.1</v>
      </c>
    </row>
    <row r="81" spans="1:7" s="20" customFormat="1" ht="30" x14ac:dyDescent="0.2">
      <c r="A81" s="8" t="s">
        <v>215</v>
      </c>
      <c r="B81" s="5" t="s">
        <v>43</v>
      </c>
      <c r="C81" s="5" t="s">
        <v>49</v>
      </c>
      <c r="D81" s="5" t="s">
        <v>216</v>
      </c>
      <c r="E81" s="5" t="s">
        <v>41</v>
      </c>
      <c r="F81" s="6">
        <f>+F82</f>
        <v>200</v>
      </c>
      <c r="G81" s="6">
        <f>+G82</f>
        <v>200</v>
      </c>
    </row>
    <row r="82" spans="1:7" s="20" customFormat="1" ht="60" customHeight="1" x14ac:dyDescent="0.2">
      <c r="A82" s="9" t="s">
        <v>97</v>
      </c>
      <c r="B82" s="19" t="s">
        <v>43</v>
      </c>
      <c r="C82" s="19" t="s">
        <v>49</v>
      </c>
      <c r="D82" s="19" t="s">
        <v>216</v>
      </c>
      <c r="E82" s="19" t="s">
        <v>51</v>
      </c>
      <c r="F82" s="7">
        <f>+F83</f>
        <v>200</v>
      </c>
      <c r="G82" s="7">
        <f>+G83</f>
        <v>200</v>
      </c>
    </row>
    <row r="83" spans="1:7" s="20" customFormat="1" ht="60" customHeight="1" x14ac:dyDescent="0.2">
      <c r="A83" s="9" t="s">
        <v>155</v>
      </c>
      <c r="B83" s="19" t="s">
        <v>43</v>
      </c>
      <c r="C83" s="19" t="s">
        <v>49</v>
      </c>
      <c r="D83" s="19" t="s">
        <v>216</v>
      </c>
      <c r="E83" s="19" t="s">
        <v>156</v>
      </c>
      <c r="F83" s="7">
        <v>200</v>
      </c>
      <c r="G83" s="7">
        <v>200</v>
      </c>
    </row>
    <row r="84" spans="1:7" s="20" customFormat="1" ht="28.5" customHeight="1" x14ac:dyDescent="0.2">
      <c r="A84" s="8" t="s">
        <v>217</v>
      </c>
      <c r="B84" s="5" t="s">
        <v>43</v>
      </c>
      <c r="C84" s="5" t="s">
        <v>49</v>
      </c>
      <c r="D84" s="5" t="s">
        <v>218</v>
      </c>
      <c r="E84" s="5"/>
      <c r="F84" s="6">
        <f>+F85</f>
        <v>180</v>
      </c>
      <c r="G84" s="6">
        <f>+G85</f>
        <v>171</v>
      </c>
    </row>
    <row r="85" spans="1:7" s="20" customFormat="1" ht="60" customHeight="1" x14ac:dyDescent="0.2">
      <c r="A85" s="9" t="s">
        <v>97</v>
      </c>
      <c r="B85" s="19" t="s">
        <v>43</v>
      </c>
      <c r="C85" s="19" t="s">
        <v>49</v>
      </c>
      <c r="D85" s="19" t="s">
        <v>218</v>
      </c>
      <c r="E85" s="19" t="s">
        <v>51</v>
      </c>
      <c r="F85" s="7">
        <f>+F86</f>
        <v>180</v>
      </c>
      <c r="G85" s="7">
        <f>+G86</f>
        <v>171</v>
      </c>
    </row>
    <row r="86" spans="1:7" s="20" customFormat="1" ht="60" customHeight="1" x14ac:dyDescent="0.2">
      <c r="A86" s="9" t="s">
        <v>155</v>
      </c>
      <c r="B86" s="19" t="s">
        <v>43</v>
      </c>
      <c r="C86" s="19" t="s">
        <v>49</v>
      </c>
      <c r="D86" s="19" t="s">
        <v>218</v>
      </c>
      <c r="E86" s="19" t="s">
        <v>156</v>
      </c>
      <c r="F86" s="7">
        <v>180</v>
      </c>
      <c r="G86" s="7">
        <v>171</v>
      </c>
    </row>
    <row r="87" spans="1:7" s="20" customFormat="1" ht="29.25" customHeight="1" x14ac:dyDescent="0.2">
      <c r="A87" s="8" t="s">
        <v>204</v>
      </c>
      <c r="B87" s="5" t="s">
        <v>43</v>
      </c>
      <c r="C87" s="5" t="s">
        <v>49</v>
      </c>
      <c r="D87" s="5" t="s">
        <v>205</v>
      </c>
      <c r="E87" s="5"/>
      <c r="F87" s="6">
        <f>+F88</f>
        <v>0</v>
      </c>
      <c r="G87" s="6">
        <f>+G88</f>
        <v>2000</v>
      </c>
    </row>
    <row r="88" spans="1:7" s="20" customFormat="1" ht="30" x14ac:dyDescent="0.2">
      <c r="A88" s="9" t="s">
        <v>57</v>
      </c>
      <c r="B88" s="19" t="s">
        <v>43</v>
      </c>
      <c r="C88" s="19" t="s">
        <v>49</v>
      </c>
      <c r="D88" s="19" t="s">
        <v>205</v>
      </c>
      <c r="E88" s="19" t="s">
        <v>56</v>
      </c>
      <c r="F88" s="7">
        <f>+F89</f>
        <v>0</v>
      </c>
      <c r="G88" s="7">
        <f>+G89</f>
        <v>2000</v>
      </c>
    </row>
    <row r="89" spans="1:7" s="20" customFormat="1" ht="15" x14ac:dyDescent="0.2">
      <c r="A89" s="9" t="s">
        <v>159</v>
      </c>
      <c r="B89" s="19" t="s">
        <v>43</v>
      </c>
      <c r="C89" s="19" t="s">
        <v>49</v>
      </c>
      <c r="D89" s="19" t="s">
        <v>205</v>
      </c>
      <c r="E89" s="19" t="s">
        <v>160</v>
      </c>
      <c r="F89" s="7">
        <v>0</v>
      </c>
      <c r="G89" s="7">
        <v>2000</v>
      </c>
    </row>
    <row r="90" spans="1:7" s="17" customFormat="1" ht="18.75" customHeight="1" x14ac:dyDescent="0.25">
      <c r="A90" s="2" t="s">
        <v>173</v>
      </c>
      <c r="B90" s="3" t="s">
        <v>45</v>
      </c>
      <c r="C90" s="3" t="s">
        <v>44</v>
      </c>
      <c r="D90" s="3"/>
      <c r="E90" s="3"/>
      <c r="F90" s="4">
        <f t="shared" ref="F90:G93" si="3">+F91</f>
        <v>2843</v>
      </c>
      <c r="G90" s="4">
        <f t="shared" si="3"/>
        <v>3080</v>
      </c>
    </row>
    <row r="91" spans="1:7" ht="32.25" customHeight="1" x14ac:dyDescent="0.25">
      <c r="A91" s="2" t="s">
        <v>174</v>
      </c>
      <c r="B91" s="3" t="s">
        <v>45</v>
      </c>
      <c r="C91" s="3" t="s">
        <v>4</v>
      </c>
      <c r="D91" s="3"/>
      <c r="E91" s="3"/>
      <c r="F91" s="4">
        <f t="shared" si="3"/>
        <v>2843</v>
      </c>
      <c r="G91" s="4">
        <f t="shared" si="3"/>
        <v>3080</v>
      </c>
    </row>
    <row r="92" spans="1:7" ht="75" x14ac:dyDescent="0.2">
      <c r="A92" s="8" t="s">
        <v>348</v>
      </c>
      <c r="B92" s="5" t="s">
        <v>45</v>
      </c>
      <c r="C92" s="5" t="s">
        <v>4</v>
      </c>
      <c r="D92" s="5" t="s">
        <v>175</v>
      </c>
      <c r="E92" s="5"/>
      <c r="F92" s="6">
        <f t="shared" si="3"/>
        <v>2843</v>
      </c>
      <c r="G92" s="6">
        <f t="shared" si="3"/>
        <v>3080</v>
      </c>
    </row>
    <row r="93" spans="1:7" s="20" customFormat="1" ht="17.25" customHeight="1" x14ac:dyDescent="0.2">
      <c r="A93" s="9" t="s">
        <v>8</v>
      </c>
      <c r="B93" s="19" t="s">
        <v>45</v>
      </c>
      <c r="C93" s="19" t="s">
        <v>4</v>
      </c>
      <c r="D93" s="19" t="s">
        <v>175</v>
      </c>
      <c r="E93" s="19" t="s">
        <v>58</v>
      </c>
      <c r="F93" s="7">
        <f t="shared" si="3"/>
        <v>2843</v>
      </c>
      <c r="G93" s="7">
        <f t="shared" si="3"/>
        <v>3080</v>
      </c>
    </row>
    <row r="94" spans="1:7" s="20" customFormat="1" ht="19.5" customHeight="1" x14ac:dyDescent="0.2">
      <c r="A94" s="9" t="s">
        <v>176</v>
      </c>
      <c r="B94" s="19" t="s">
        <v>45</v>
      </c>
      <c r="C94" s="19" t="s">
        <v>4</v>
      </c>
      <c r="D94" s="19" t="s">
        <v>175</v>
      </c>
      <c r="E94" s="19" t="s">
        <v>177</v>
      </c>
      <c r="F94" s="7">
        <v>2843</v>
      </c>
      <c r="G94" s="7">
        <v>3080</v>
      </c>
    </row>
    <row r="95" spans="1:7" s="17" customFormat="1" ht="63" x14ac:dyDescent="0.25">
      <c r="A95" s="2" t="s">
        <v>21</v>
      </c>
      <c r="B95" s="3" t="s">
        <v>4</v>
      </c>
      <c r="C95" s="3" t="s">
        <v>44</v>
      </c>
      <c r="D95" s="3"/>
      <c r="E95" s="3"/>
      <c r="F95" s="4">
        <f>SUM(F96,F124)</f>
        <v>11488.3</v>
      </c>
      <c r="G95" s="4">
        <f>SUM(G96,G124)</f>
        <v>12644.3</v>
      </c>
    </row>
    <row r="96" spans="1:7" s="17" customFormat="1" ht="79.5" customHeight="1" x14ac:dyDescent="0.25">
      <c r="A96" s="2" t="s">
        <v>212</v>
      </c>
      <c r="B96" s="3" t="s">
        <v>4</v>
      </c>
      <c r="C96" s="3" t="s">
        <v>1</v>
      </c>
      <c r="D96" s="3"/>
      <c r="E96" s="3"/>
      <c r="F96" s="4">
        <f>+F97</f>
        <v>11456.3</v>
      </c>
      <c r="G96" s="4">
        <f>+G97</f>
        <v>12611.3</v>
      </c>
    </row>
    <row r="97" spans="1:7" s="17" customFormat="1" ht="79.5" customHeight="1" x14ac:dyDescent="0.25">
      <c r="A97" s="8" t="s">
        <v>100</v>
      </c>
      <c r="B97" s="5" t="s">
        <v>4</v>
      </c>
      <c r="C97" s="5" t="s">
        <v>1</v>
      </c>
      <c r="D97" s="5" t="s">
        <v>101</v>
      </c>
      <c r="E97" s="3"/>
      <c r="F97" s="6">
        <f>+F101+F106+F109+F115+F118+F98+F121+F112</f>
        <v>11456.3</v>
      </c>
      <c r="G97" s="6">
        <f>+G101+G106+G109+G115+G118+G98+G121+G112</f>
        <v>12611.3</v>
      </c>
    </row>
    <row r="98" spans="1:7" s="17" customFormat="1" ht="165" x14ac:dyDescent="0.2">
      <c r="A98" s="10" t="s">
        <v>293</v>
      </c>
      <c r="B98" s="5" t="s">
        <v>4</v>
      </c>
      <c r="C98" s="5" t="s">
        <v>1</v>
      </c>
      <c r="D98" s="5" t="s">
        <v>294</v>
      </c>
      <c r="E98" s="5"/>
      <c r="F98" s="6">
        <f>+F99</f>
        <v>1582</v>
      </c>
      <c r="G98" s="6">
        <f>+G99</f>
        <v>1582</v>
      </c>
    </row>
    <row r="99" spans="1:7" s="17" customFormat="1" ht="79.5" customHeight="1" x14ac:dyDescent="0.2">
      <c r="A99" s="9" t="s">
        <v>97</v>
      </c>
      <c r="B99" s="19" t="s">
        <v>4</v>
      </c>
      <c r="C99" s="19" t="s">
        <v>1</v>
      </c>
      <c r="D99" s="19" t="s">
        <v>294</v>
      </c>
      <c r="E99" s="19" t="s">
        <v>51</v>
      </c>
      <c r="F99" s="7">
        <f>+F100</f>
        <v>1582</v>
      </c>
      <c r="G99" s="7">
        <f>+G100</f>
        <v>1582</v>
      </c>
    </row>
    <row r="100" spans="1:7" s="17" customFormat="1" ht="79.5" customHeight="1" x14ac:dyDescent="0.2">
      <c r="A100" s="9" t="s">
        <v>155</v>
      </c>
      <c r="B100" s="19" t="s">
        <v>4</v>
      </c>
      <c r="C100" s="19" t="s">
        <v>1</v>
      </c>
      <c r="D100" s="19" t="s">
        <v>294</v>
      </c>
      <c r="E100" s="19" t="s">
        <v>156</v>
      </c>
      <c r="F100" s="7">
        <v>1582</v>
      </c>
      <c r="G100" s="7">
        <v>1582</v>
      </c>
    </row>
    <row r="101" spans="1:7" s="17" customFormat="1" ht="46.5" customHeight="1" x14ac:dyDescent="0.2">
      <c r="A101" s="8" t="s">
        <v>281</v>
      </c>
      <c r="B101" s="5" t="s">
        <v>4</v>
      </c>
      <c r="C101" s="5" t="s">
        <v>1</v>
      </c>
      <c r="D101" s="5" t="s">
        <v>190</v>
      </c>
      <c r="E101" s="5"/>
      <c r="F101" s="6">
        <f>+F102+F104</f>
        <v>5958</v>
      </c>
      <c r="G101" s="6">
        <f>+G102+G104</f>
        <v>6188</v>
      </c>
    </row>
    <row r="102" spans="1:7" s="17" customFormat="1" ht="137.25" customHeight="1" x14ac:dyDescent="0.2">
      <c r="A102" s="9" t="s">
        <v>98</v>
      </c>
      <c r="B102" s="19" t="s">
        <v>4</v>
      </c>
      <c r="C102" s="19" t="s">
        <v>1</v>
      </c>
      <c r="D102" s="19" t="s">
        <v>190</v>
      </c>
      <c r="E102" s="19" t="s">
        <v>55</v>
      </c>
      <c r="F102" s="6">
        <f>+F103</f>
        <v>5197.7</v>
      </c>
      <c r="G102" s="6">
        <f>+G103</f>
        <v>5197.7</v>
      </c>
    </row>
    <row r="103" spans="1:7" s="17" customFormat="1" ht="47.25" customHeight="1" x14ac:dyDescent="0.2">
      <c r="A103" s="9" t="s">
        <v>153</v>
      </c>
      <c r="B103" s="19" t="s">
        <v>4</v>
      </c>
      <c r="C103" s="19" t="s">
        <v>1</v>
      </c>
      <c r="D103" s="19" t="s">
        <v>190</v>
      </c>
      <c r="E103" s="19" t="s">
        <v>154</v>
      </c>
      <c r="F103" s="7">
        <v>5197.7</v>
      </c>
      <c r="G103" s="7">
        <v>5197.7</v>
      </c>
    </row>
    <row r="104" spans="1:7" s="17" customFormat="1" ht="60.75" customHeight="1" x14ac:dyDescent="0.2">
      <c r="A104" s="9" t="s">
        <v>97</v>
      </c>
      <c r="B104" s="19" t="s">
        <v>4</v>
      </c>
      <c r="C104" s="19" t="s">
        <v>1</v>
      </c>
      <c r="D104" s="19" t="s">
        <v>190</v>
      </c>
      <c r="E104" s="19" t="s">
        <v>51</v>
      </c>
      <c r="F104" s="6">
        <f>+F105</f>
        <v>760.3</v>
      </c>
      <c r="G104" s="6">
        <f>+G105</f>
        <v>990.3</v>
      </c>
    </row>
    <row r="105" spans="1:7" s="17" customFormat="1" ht="61.5" customHeight="1" x14ac:dyDescent="0.2">
      <c r="A105" s="9" t="s">
        <v>155</v>
      </c>
      <c r="B105" s="19" t="s">
        <v>4</v>
      </c>
      <c r="C105" s="19" t="s">
        <v>1</v>
      </c>
      <c r="D105" s="19" t="s">
        <v>190</v>
      </c>
      <c r="E105" s="19" t="s">
        <v>156</v>
      </c>
      <c r="F105" s="6">
        <v>760.3</v>
      </c>
      <c r="G105" s="6">
        <v>990.3</v>
      </c>
    </row>
    <row r="106" spans="1:7" s="17" customFormat="1" ht="61.5" customHeight="1" x14ac:dyDescent="0.2">
      <c r="A106" s="8" t="s">
        <v>206</v>
      </c>
      <c r="B106" s="5" t="s">
        <v>4</v>
      </c>
      <c r="C106" s="5" t="s">
        <v>1</v>
      </c>
      <c r="D106" s="5" t="s">
        <v>207</v>
      </c>
      <c r="E106" s="5"/>
      <c r="F106" s="6">
        <f>+F107</f>
        <v>1250</v>
      </c>
      <c r="G106" s="6">
        <f>+G107</f>
        <v>1440</v>
      </c>
    </row>
    <row r="107" spans="1:7" s="17" customFormat="1" ht="61.5" customHeight="1" x14ac:dyDescent="0.2">
      <c r="A107" s="9" t="s">
        <v>97</v>
      </c>
      <c r="B107" s="19" t="s">
        <v>4</v>
      </c>
      <c r="C107" s="19" t="s">
        <v>1</v>
      </c>
      <c r="D107" s="19" t="s">
        <v>207</v>
      </c>
      <c r="E107" s="19" t="s">
        <v>51</v>
      </c>
      <c r="F107" s="7">
        <f>+F108</f>
        <v>1250</v>
      </c>
      <c r="G107" s="7">
        <f>+G108</f>
        <v>1440</v>
      </c>
    </row>
    <row r="108" spans="1:7" s="17" customFormat="1" ht="61.5" customHeight="1" x14ac:dyDescent="0.2">
      <c r="A108" s="9" t="s">
        <v>155</v>
      </c>
      <c r="B108" s="19" t="s">
        <v>4</v>
      </c>
      <c r="C108" s="19" t="s">
        <v>1</v>
      </c>
      <c r="D108" s="19" t="s">
        <v>207</v>
      </c>
      <c r="E108" s="19" t="s">
        <v>156</v>
      </c>
      <c r="F108" s="7">
        <v>1250</v>
      </c>
      <c r="G108" s="7">
        <v>1440</v>
      </c>
    </row>
    <row r="109" spans="1:7" ht="75" x14ac:dyDescent="0.2">
      <c r="A109" s="22" t="s">
        <v>278</v>
      </c>
      <c r="B109" s="5" t="s">
        <v>4</v>
      </c>
      <c r="C109" s="5" t="s">
        <v>1</v>
      </c>
      <c r="D109" s="5" t="s">
        <v>279</v>
      </c>
      <c r="E109" s="5"/>
      <c r="F109" s="6">
        <f>+F110</f>
        <v>500</v>
      </c>
      <c r="G109" s="6">
        <f>+G110</f>
        <v>500</v>
      </c>
    </row>
    <row r="110" spans="1:7" s="20" customFormat="1" ht="58.5" customHeight="1" x14ac:dyDescent="0.2">
      <c r="A110" s="9" t="s">
        <v>97</v>
      </c>
      <c r="B110" s="19" t="s">
        <v>4</v>
      </c>
      <c r="C110" s="19" t="s">
        <v>1</v>
      </c>
      <c r="D110" s="19" t="s">
        <v>279</v>
      </c>
      <c r="E110" s="19" t="s">
        <v>51</v>
      </c>
      <c r="F110" s="7">
        <f>+F111</f>
        <v>500</v>
      </c>
      <c r="G110" s="7">
        <f>+G111</f>
        <v>500</v>
      </c>
    </row>
    <row r="111" spans="1:7" s="20" customFormat="1" ht="58.5" customHeight="1" x14ac:dyDescent="0.2">
      <c r="A111" s="9" t="s">
        <v>155</v>
      </c>
      <c r="B111" s="19" t="s">
        <v>4</v>
      </c>
      <c r="C111" s="19" t="s">
        <v>1</v>
      </c>
      <c r="D111" s="19" t="s">
        <v>279</v>
      </c>
      <c r="E111" s="19" t="s">
        <v>156</v>
      </c>
      <c r="F111" s="7">
        <v>500</v>
      </c>
      <c r="G111" s="7">
        <v>500</v>
      </c>
    </row>
    <row r="112" spans="1:7" s="20" customFormat="1" ht="30" x14ac:dyDescent="0.2">
      <c r="A112" s="8" t="s">
        <v>344</v>
      </c>
      <c r="B112" s="5" t="s">
        <v>4</v>
      </c>
      <c r="C112" s="5" t="s">
        <v>1</v>
      </c>
      <c r="D112" s="5" t="s">
        <v>345</v>
      </c>
      <c r="E112" s="5" t="s">
        <v>41</v>
      </c>
      <c r="F112" s="6">
        <f>+F113</f>
        <v>590.29999999999995</v>
      </c>
      <c r="G112" s="6">
        <f>+G113</f>
        <v>590.29999999999995</v>
      </c>
    </row>
    <row r="113" spans="1:7" s="20" customFormat="1" ht="75" x14ac:dyDescent="0.2">
      <c r="A113" s="9" t="s">
        <v>97</v>
      </c>
      <c r="B113" s="19" t="s">
        <v>4</v>
      </c>
      <c r="C113" s="19" t="s">
        <v>1</v>
      </c>
      <c r="D113" s="19" t="s">
        <v>345</v>
      </c>
      <c r="E113" s="19" t="s">
        <v>51</v>
      </c>
      <c r="F113" s="7">
        <f>+F114</f>
        <v>590.29999999999995</v>
      </c>
      <c r="G113" s="7">
        <f>+G114</f>
        <v>590.29999999999995</v>
      </c>
    </row>
    <row r="114" spans="1:7" s="20" customFormat="1" ht="75" x14ac:dyDescent="0.2">
      <c r="A114" s="9" t="s">
        <v>155</v>
      </c>
      <c r="B114" s="19" t="s">
        <v>4</v>
      </c>
      <c r="C114" s="19" t="s">
        <v>1</v>
      </c>
      <c r="D114" s="19" t="s">
        <v>345</v>
      </c>
      <c r="E114" s="19" t="s">
        <v>156</v>
      </c>
      <c r="F114" s="7">
        <v>590.29999999999995</v>
      </c>
      <c r="G114" s="7">
        <v>590.29999999999995</v>
      </c>
    </row>
    <row r="115" spans="1:7" ht="45" x14ac:dyDescent="0.2">
      <c r="A115" s="8" t="s">
        <v>102</v>
      </c>
      <c r="B115" s="5" t="s">
        <v>4</v>
      </c>
      <c r="C115" s="5" t="s">
        <v>1</v>
      </c>
      <c r="D115" s="5" t="s">
        <v>80</v>
      </c>
      <c r="E115" s="5"/>
      <c r="F115" s="6">
        <f>+F116</f>
        <v>199</v>
      </c>
      <c r="G115" s="6">
        <f>+G116</f>
        <v>199</v>
      </c>
    </row>
    <row r="116" spans="1:7" s="20" customFormat="1" ht="75" x14ac:dyDescent="0.2">
      <c r="A116" s="9" t="s">
        <v>97</v>
      </c>
      <c r="B116" s="19" t="s">
        <v>4</v>
      </c>
      <c r="C116" s="19" t="s">
        <v>1</v>
      </c>
      <c r="D116" s="19" t="s">
        <v>80</v>
      </c>
      <c r="E116" s="19" t="s">
        <v>51</v>
      </c>
      <c r="F116" s="7">
        <f>+F117</f>
        <v>199</v>
      </c>
      <c r="G116" s="7">
        <f>+G117</f>
        <v>199</v>
      </c>
    </row>
    <row r="117" spans="1:7" s="20" customFormat="1" ht="59.25" customHeight="1" x14ac:dyDescent="0.2">
      <c r="A117" s="9" t="s">
        <v>155</v>
      </c>
      <c r="B117" s="19" t="s">
        <v>4</v>
      </c>
      <c r="C117" s="19" t="s">
        <v>1</v>
      </c>
      <c r="D117" s="19" t="s">
        <v>80</v>
      </c>
      <c r="E117" s="19" t="s">
        <v>156</v>
      </c>
      <c r="F117" s="7">
        <v>199</v>
      </c>
      <c r="G117" s="7">
        <v>199</v>
      </c>
    </row>
    <row r="118" spans="1:7" s="20" customFormat="1" ht="46.5" customHeight="1" x14ac:dyDescent="0.2">
      <c r="A118" s="8" t="s">
        <v>255</v>
      </c>
      <c r="B118" s="5" t="s">
        <v>4</v>
      </c>
      <c r="C118" s="5" t="s">
        <v>1</v>
      </c>
      <c r="D118" s="5" t="s">
        <v>263</v>
      </c>
      <c r="E118" s="5"/>
      <c r="F118" s="6">
        <f>+F119</f>
        <v>1377</v>
      </c>
      <c r="G118" s="6">
        <f>+G119</f>
        <v>1377</v>
      </c>
    </row>
    <row r="119" spans="1:7" s="20" customFormat="1" ht="30" x14ac:dyDescent="0.2">
      <c r="A119" s="9" t="s">
        <v>8</v>
      </c>
      <c r="B119" s="19" t="s">
        <v>4</v>
      </c>
      <c r="C119" s="19" t="s">
        <v>1</v>
      </c>
      <c r="D119" s="19" t="s">
        <v>263</v>
      </c>
      <c r="E119" s="19" t="s">
        <v>58</v>
      </c>
      <c r="F119" s="7">
        <f>+F120</f>
        <v>1377</v>
      </c>
      <c r="G119" s="7">
        <f>+G120</f>
        <v>1377</v>
      </c>
    </row>
    <row r="120" spans="1:7" s="20" customFormat="1" ht="20.25" customHeight="1" x14ac:dyDescent="0.2">
      <c r="A120" s="9" t="s">
        <v>171</v>
      </c>
      <c r="B120" s="19" t="s">
        <v>4</v>
      </c>
      <c r="C120" s="19" t="s">
        <v>1</v>
      </c>
      <c r="D120" s="19" t="s">
        <v>263</v>
      </c>
      <c r="E120" s="19" t="s">
        <v>172</v>
      </c>
      <c r="F120" s="7">
        <v>1377</v>
      </c>
      <c r="G120" s="7">
        <v>1377</v>
      </c>
    </row>
    <row r="121" spans="1:7" s="20" customFormat="1" ht="45" x14ac:dyDescent="0.2">
      <c r="A121" s="10" t="s">
        <v>295</v>
      </c>
      <c r="B121" s="5" t="s">
        <v>4</v>
      </c>
      <c r="C121" s="5" t="s">
        <v>1</v>
      </c>
      <c r="D121" s="5" t="s">
        <v>296</v>
      </c>
      <c r="E121" s="5"/>
      <c r="F121" s="6">
        <f>+F122</f>
        <v>0</v>
      </c>
      <c r="G121" s="6">
        <f>+G122</f>
        <v>735</v>
      </c>
    </row>
    <row r="122" spans="1:7" s="20" customFormat="1" ht="75" x14ac:dyDescent="0.2">
      <c r="A122" s="9" t="s">
        <v>97</v>
      </c>
      <c r="B122" s="19" t="s">
        <v>4</v>
      </c>
      <c r="C122" s="19" t="s">
        <v>1</v>
      </c>
      <c r="D122" s="19" t="s">
        <v>296</v>
      </c>
      <c r="E122" s="19" t="s">
        <v>51</v>
      </c>
      <c r="F122" s="7">
        <f>+F123</f>
        <v>0</v>
      </c>
      <c r="G122" s="7">
        <f>+G123</f>
        <v>735</v>
      </c>
    </row>
    <row r="123" spans="1:7" s="20" customFormat="1" ht="75" x14ac:dyDescent="0.2">
      <c r="A123" s="9" t="s">
        <v>155</v>
      </c>
      <c r="B123" s="19" t="s">
        <v>4</v>
      </c>
      <c r="C123" s="19" t="s">
        <v>1</v>
      </c>
      <c r="D123" s="19" t="s">
        <v>296</v>
      </c>
      <c r="E123" s="19" t="s">
        <v>156</v>
      </c>
      <c r="F123" s="7"/>
      <c r="G123" s="7">
        <v>735</v>
      </c>
    </row>
    <row r="124" spans="1:7" s="17" customFormat="1" ht="15.75" x14ac:dyDescent="0.25">
      <c r="A124" s="2" t="s">
        <v>22</v>
      </c>
      <c r="B124" s="3" t="s">
        <v>4</v>
      </c>
      <c r="C124" s="3" t="s">
        <v>19</v>
      </c>
      <c r="D124" s="3"/>
      <c r="E124" s="3"/>
      <c r="F124" s="4">
        <f t="shared" ref="F124:G127" si="4">+F125</f>
        <v>32</v>
      </c>
      <c r="G124" s="4">
        <f t="shared" si="4"/>
        <v>33</v>
      </c>
    </row>
    <row r="125" spans="1:7" s="17" customFormat="1" ht="91.5" customHeight="1" x14ac:dyDescent="0.25">
      <c r="A125" s="8" t="s">
        <v>219</v>
      </c>
      <c r="B125" s="5" t="s">
        <v>4</v>
      </c>
      <c r="C125" s="5" t="s">
        <v>19</v>
      </c>
      <c r="D125" s="5" t="s">
        <v>220</v>
      </c>
      <c r="E125" s="3"/>
      <c r="F125" s="6">
        <f t="shared" si="4"/>
        <v>32</v>
      </c>
      <c r="G125" s="6">
        <f t="shared" si="4"/>
        <v>33</v>
      </c>
    </row>
    <row r="126" spans="1:7" ht="60" x14ac:dyDescent="0.2">
      <c r="A126" s="8" t="s">
        <v>338</v>
      </c>
      <c r="B126" s="5" t="s">
        <v>4</v>
      </c>
      <c r="C126" s="5" t="s">
        <v>19</v>
      </c>
      <c r="D126" s="5" t="s">
        <v>332</v>
      </c>
      <c r="E126" s="5"/>
      <c r="F126" s="6">
        <f t="shared" si="4"/>
        <v>32</v>
      </c>
      <c r="G126" s="6">
        <f t="shared" si="4"/>
        <v>33</v>
      </c>
    </row>
    <row r="127" spans="1:7" s="20" customFormat="1" ht="60.75" customHeight="1" x14ac:dyDescent="0.2">
      <c r="A127" s="9" t="s">
        <v>97</v>
      </c>
      <c r="B127" s="19" t="s">
        <v>4</v>
      </c>
      <c r="C127" s="19" t="s">
        <v>19</v>
      </c>
      <c r="D127" s="19" t="s">
        <v>332</v>
      </c>
      <c r="E127" s="19" t="s">
        <v>51</v>
      </c>
      <c r="F127" s="7">
        <f t="shared" si="4"/>
        <v>32</v>
      </c>
      <c r="G127" s="7">
        <f t="shared" si="4"/>
        <v>33</v>
      </c>
    </row>
    <row r="128" spans="1:7" s="20" customFormat="1" ht="60.75" customHeight="1" x14ac:dyDescent="0.2">
      <c r="A128" s="9" t="s">
        <v>155</v>
      </c>
      <c r="B128" s="19" t="s">
        <v>4</v>
      </c>
      <c r="C128" s="19" t="s">
        <v>19</v>
      </c>
      <c r="D128" s="19" t="s">
        <v>332</v>
      </c>
      <c r="E128" s="19" t="s">
        <v>156</v>
      </c>
      <c r="F128" s="7">
        <v>32</v>
      </c>
      <c r="G128" s="7">
        <v>33</v>
      </c>
    </row>
    <row r="129" spans="1:7" s="17" customFormat="1" ht="31.5" x14ac:dyDescent="0.25">
      <c r="A129" s="2" t="s">
        <v>5</v>
      </c>
      <c r="B129" s="3" t="s">
        <v>46</v>
      </c>
      <c r="C129" s="3" t="s">
        <v>44</v>
      </c>
      <c r="D129" s="3"/>
      <c r="E129" s="3"/>
      <c r="F129" s="4">
        <f>+F136+F152+F179+F198+F144+F130</f>
        <v>191423.60000000003</v>
      </c>
      <c r="G129" s="4">
        <f>+G136+G152+G179+G198+G144</f>
        <v>145740.6</v>
      </c>
    </row>
    <row r="130" spans="1:7" s="41" customFormat="1" ht="31.5" x14ac:dyDescent="0.25">
      <c r="A130" s="44" t="s">
        <v>353</v>
      </c>
      <c r="B130" s="38" t="s">
        <v>46</v>
      </c>
      <c r="C130" s="38" t="s">
        <v>45</v>
      </c>
      <c r="D130" s="38"/>
      <c r="E130" s="38"/>
      <c r="F130" s="40">
        <f>+F131</f>
        <v>763.1</v>
      </c>
      <c r="G130" s="40"/>
    </row>
    <row r="131" spans="1:7" s="41" customFormat="1" ht="90" x14ac:dyDescent="0.25">
      <c r="A131" s="36" t="s">
        <v>266</v>
      </c>
      <c r="B131" s="37" t="s">
        <v>46</v>
      </c>
      <c r="C131" s="37" t="s">
        <v>45</v>
      </c>
      <c r="D131" s="37" t="s">
        <v>116</v>
      </c>
      <c r="E131" s="38"/>
      <c r="F131" s="39">
        <f>+F132</f>
        <v>763.1</v>
      </c>
      <c r="G131" s="40"/>
    </row>
    <row r="132" spans="1:7" s="41" customFormat="1" ht="15.75" x14ac:dyDescent="0.25">
      <c r="A132" s="36" t="s">
        <v>144</v>
      </c>
      <c r="B132" s="37" t="s">
        <v>46</v>
      </c>
      <c r="C132" s="37" t="s">
        <v>45</v>
      </c>
      <c r="D132" s="37" t="s">
        <v>145</v>
      </c>
      <c r="E132" s="38"/>
      <c r="F132" s="39">
        <f>+F133</f>
        <v>763.1</v>
      </c>
      <c r="G132" s="40"/>
    </row>
    <row r="133" spans="1:7" s="41" customFormat="1" ht="30" x14ac:dyDescent="0.25">
      <c r="A133" s="36" t="s">
        <v>351</v>
      </c>
      <c r="B133" s="37" t="s">
        <v>46</v>
      </c>
      <c r="C133" s="37" t="s">
        <v>45</v>
      </c>
      <c r="D133" s="37" t="s">
        <v>352</v>
      </c>
      <c r="E133" s="37"/>
      <c r="F133" s="39">
        <f>+F134</f>
        <v>763.1</v>
      </c>
      <c r="G133" s="40"/>
    </row>
    <row r="134" spans="1:7" s="41" customFormat="1" ht="75" x14ac:dyDescent="0.25">
      <c r="A134" s="42" t="s">
        <v>97</v>
      </c>
      <c r="B134" s="43" t="s">
        <v>46</v>
      </c>
      <c r="C134" s="43" t="s">
        <v>45</v>
      </c>
      <c r="D134" s="43" t="s">
        <v>352</v>
      </c>
      <c r="E134" s="43" t="s">
        <v>51</v>
      </c>
      <c r="F134" s="35">
        <f>+F135</f>
        <v>763.1</v>
      </c>
      <c r="G134" s="40"/>
    </row>
    <row r="135" spans="1:7" s="41" customFormat="1" ht="66.75" customHeight="1" x14ac:dyDescent="0.25">
      <c r="A135" s="42" t="s">
        <v>155</v>
      </c>
      <c r="B135" s="43" t="s">
        <v>46</v>
      </c>
      <c r="C135" s="43" t="s">
        <v>45</v>
      </c>
      <c r="D135" s="43" t="s">
        <v>352</v>
      </c>
      <c r="E135" s="43" t="s">
        <v>156</v>
      </c>
      <c r="F135" s="35">
        <v>763.1</v>
      </c>
      <c r="G135" s="40"/>
    </row>
    <row r="136" spans="1:7" s="17" customFormat="1" ht="31.5" x14ac:dyDescent="0.25">
      <c r="A136" s="2" t="s">
        <v>7</v>
      </c>
      <c r="B136" s="3" t="s">
        <v>46</v>
      </c>
      <c r="C136" s="3" t="s">
        <v>47</v>
      </c>
      <c r="D136" s="3"/>
      <c r="E136" s="3"/>
      <c r="F136" s="4">
        <f>+F137</f>
        <v>6750</v>
      </c>
      <c r="G136" s="4">
        <f>+G137</f>
        <v>6948</v>
      </c>
    </row>
    <row r="137" spans="1:7" s="17" customFormat="1" ht="75" x14ac:dyDescent="0.2">
      <c r="A137" s="8" t="s">
        <v>265</v>
      </c>
      <c r="B137" s="5" t="s">
        <v>46</v>
      </c>
      <c r="C137" s="5" t="s">
        <v>47</v>
      </c>
      <c r="D137" s="5" t="s">
        <v>103</v>
      </c>
      <c r="E137" s="5"/>
      <c r="F137" s="6">
        <f>+F141+F138</f>
        <v>6750</v>
      </c>
      <c r="G137" s="6">
        <f>+G141+G138</f>
        <v>6948</v>
      </c>
    </row>
    <row r="138" spans="1:7" s="17" customFormat="1" ht="75" x14ac:dyDescent="0.2">
      <c r="A138" s="8" t="s">
        <v>297</v>
      </c>
      <c r="B138" s="5" t="s">
        <v>46</v>
      </c>
      <c r="C138" s="5" t="s">
        <v>47</v>
      </c>
      <c r="D138" s="23" t="s">
        <v>298</v>
      </c>
      <c r="E138" s="5"/>
      <c r="F138" s="6">
        <f>+F139</f>
        <v>1350</v>
      </c>
      <c r="G138" s="6">
        <f>+G139</f>
        <v>1350</v>
      </c>
    </row>
    <row r="139" spans="1:7" s="17" customFormat="1" ht="62.25" customHeight="1" x14ac:dyDescent="0.2">
      <c r="A139" s="9" t="s">
        <v>97</v>
      </c>
      <c r="B139" s="19" t="s">
        <v>46</v>
      </c>
      <c r="C139" s="19" t="s">
        <v>47</v>
      </c>
      <c r="D139" s="24" t="s">
        <v>298</v>
      </c>
      <c r="E139" s="19" t="s">
        <v>51</v>
      </c>
      <c r="F139" s="7">
        <f>+F140</f>
        <v>1350</v>
      </c>
      <c r="G139" s="7">
        <f>+G140</f>
        <v>1350</v>
      </c>
    </row>
    <row r="140" spans="1:7" s="17" customFormat="1" ht="75" x14ac:dyDescent="0.2">
      <c r="A140" s="9" t="s">
        <v>155</v>
      </c>
      <c r="B140" s="19" t="s">
        <v>46</v>
      </c>
      <c r="C140" s="19" t="s">
        <v>47</v>
      </c>
      <c r="D140" s="24" t="s">
        <v>298</v>
      </c>
      <c r="E140" s="19" t="s">
        <v>156</v>
      </c>
      <c r="F140" s="7">
        <v>1350</v>
      </c>
      <c r="G140" s="7">
        <v>1350</v>
      </c>
    </row>
    <row r="141" spans="1:7" ht="105" x14ac:dyDescent="0.2">
      <c r="A141" s="8" t="s">
        <v>299</v>
      </c>
      <c r="B141" s="5" t="s">
        <v>46</v>
      </c>
      <c r="C141" s="5" t="s">
        <v>47</v>
      </c>
      <c r="D141" s="5" t="s">
        <v>300</v>
      </c>
      <c r="E141" s="5"/>
      <c r="F141" s="6">
        <f>+F142</f>
        <v>5400</v>
      </c>
      <c r="G141" s="6">
        <f>+G142</f>
        <v>5598</v>
      </c>
    </row>
    <row r="142" spans="1:7" s="20" customFormat="1" ht="135" customHeight="1" x14ac:dyDescent="0.2">
      <c r="A142" s="9" t="s">
        <v>98</v>
      </c>
      <c r="B142" s="19" t="s">
        <v>46</v>
      </c>
      <c r="C142" s="19" t="s">
        <v>47</v>
      </c>
      <c r="D142" s="19" t="s">
        <v>300</v>
      </c>
      <c r="E142" s="19" t="s">
        <v>55</v>
      </c>
      <c r="F142" s="7">
        <f>+F143</f>
        <v>5400</v>
      </c>
      <c r="G142" s="7">
        <f>+G143</f>
        <v>5598</v>
      </c>
    </row>
    <row r="143" spans="1:7" s="20" customFormat="1" ht="45" x14ac:dyDescent="0.2">
      <c r="A143" s="9" t="s">
        <v>153</v>
      </c>
      <c r="B143" s="19" t="s">
        <v>46</v>
      </c>
      <c r="C143" s="19" t="s">
        <v>47</v>
      </c>
      <c r="D143" s="19" t="s">
        <v>300</v>
      </c>
      <c r="E143" s="19" t="s">
        <v>154</v>
      </c>
      <c r="F143" s="7">
        <v>5400</v>
      </c>
      <c r="G143" s="7">
        <v>5598</v>
      </c>
    </row>
    <row r="144" spans="1:7" s="20" customFormat="1" ht="15.75" x14ac:dyDescent="0.25">
      <c r="A144" s="2" t="s">
        <v>276</v>
      </c>
      <c r="B144" s="25" t="s">
        <v>46</v>
      </c>
      <c r="C144" s="25" t="s">
        <v>16</v>
      </c>
      <c r="D144" s="25"/>
      <c r="E144" s="25"/>
      <c r="F144" s="4">
        <f t="shared" ref="F144:G147" si="5">+F145</f>
        <v>44521.1</v>
      </c>
      <c r="G144" s="4">
        <f t="shared" si="5"/>
        <v>558</v>
      </c>
    </row>
    <row r="145" spans="1:7" s="20" customFormat="1" ht="75" x14ac:dyDescent="0.2">
      <c r="A145" s="8" t="s">
        <v>100</v>
      </c>
      <c r="B145" s="23" t="s">
        <v>46</v>
      </c>
      <c r="C145" s="23" t="s">
        <v>16</v>
      </c>
      <c r="D145" s="23" t="s">
        <v>101</v>
      </c>
      <c r="E145" s="23"/>
      <c r="F145" s="6">
        <f>SUM(F146,F149)</f>
        <v>44521.1</v>
      </c>
      <c r="G145" s="6">
        <f>SUM(G146,G149)</f>
        <v>558</v>
      </c>
    </row>
    <row r="146" spans="1:7" s="20" customFormat="1" ht="60" x14ac:dyDescent="0.2">
      <c r="A146" s="8" t="s">
        <v>336</v>
      </c>
      <c r="B146" s="23" t="s">
        <v>46</v>
      </c>
      <c r="C146" s="23" t="s">
        <v>16</v>
      </c>
      <c r="D146" s="23" t="s">
        <v>277</v>
      </c>
      <c r="E146" s="23"/>
      <c r="F146" s="6">
        <f t="shared" si="5"/>
        <v>558</v>
      </c>
      <c r="G146" s="6">
        <f t="shared" si="5"/>
        <v>558</v>
      </c>
    </row>
    <row r="147" spans="1:7" s="20" customFormat="1" ht="60.75" customHeight="1" x14ac:dyDescent="0.2">
      <c r="A147" s="9" t="s">
        <v>97</v>
      </c>
      <c r="B147" s="24" t="s">
        <v>46</v>
      </c>
      <c r="C147" s="24" t="s">
        <v>16</v>
      </c>
      <c r="D147" s="24" t="s">
        <v>277</v>
      </c>
      <c r="E147" s="24" t="s">
        <v>51</v>
      </c>
      <c r="F147" s="7">
        <f t="shared" si="5"/>
        <v>558</v>
      </c>
      <c r="G147" s="7">
        <f t="shared" si="5"/>
        <v>558</v>
      </c>
    </row>
    <row r="148" spans="1:7" s="20" customFormat="1" ht="75" x14ac:dyDescent="0.2">
      <c r="A148" s="9" t="s">
        <v>155</v>
      </c>
      <c r="B148" s="24" t="s">
        <v>46</v>
      </c>
      <c r="C148" s="24" t="s">
        <v>16</v>
      </c>
      <c r="D148" s="24" t="s">
        <v>277</v>
      </c>
      <c r="E148" s="24" t="s">
        <v>156</v>
      </c>
      <c r="F148" s="7">
        <v>558</v>
      </c>
      <c r="G148" s="7">
        <v>558</v>
      </c>
    </row>
    <row r="149" spans="1:7" s="20" customFormat="1" ht="46.5" customHeight="1" x14ac:dyDescent="0.2">
      <c r="A149" s="8" t="s">
        <v>301</v>
      </c>
      <c r="B149" s="23" t="s">
        <v>46</v>
      </c>
      <c r="C149" s="23" t="s">
        <v>16</v>
      </c>
      <c r="D149" s="23" t="s">
        <v>302</v>
      </c>
      <c r="E149" s="23"/>
      <c r="F149" s="6">
        <f>+F150</f>
        <v>43963.1</v>
      </c>
      <c r="G149" s="6">
        <f>+G150</f>
        <v>0</v>
      </c>
    </row>
    <row r="150" spans="1:7" s="20" customFormat="1" ht="46.5" customHeight="1" x14ac:dyDescent="0.2">
      <c r="A150" s="9" t="s">
        <v>303</v>
      </c>
      <c r="B150" s="24" t="s">
        <v>46</v>
      </c>
      <c r="C150" s="24" t="s">
        <v>16</v>
      </c>
      <c r="D150" s="24" t="s">
        <v>302</v>
      </c>
      <c r="E150" s="26">
        <v>400</v>
      </c>
      <c r="F150" s="7">
        <f>+F151</f>
        <v>43963.1</v>
      </c>
      <c r="G150" s="7">
        <f>+G151</f>
        <v>0</v>
      </c>
    </row>
    <row r="151" spans="1:7" s="20" customFormat="1" ht="25.5" customHeight="1" x14ac:dyDescent="0.2">
      <c r="A151" s="9" t="s">
        <v>304</v>
      </c>
      <c r="B151" s="24" t="s">
        <v>46</v>
      </c>
      <c r="C151" s="24" t="s">
        <v>16</v>
      </c>
      <c r="D151" s="24" t="s">
        <v>302</v>
      </c>
      <c r="E151" s="26">
        <v>410</v>
      </c>
      <c r="F151" s="7">
        <v>43963.1</v>
      </c>
      <c r="G151" s="7">
        <v>0</v>
      </c>
    </row>
    <row r="152" spans="1:7" s="17" customFormat="1" ht="15.75" x14ac:dyDescent="0.25">
      <c r="A152" s="2" t="s">
        <v>27</v>
      </c>
      <c r="B152" s="3" t="s">
        <v>46</v>
      </c>
      <c r="C152" s="3" t="s">
        <v>12</v>
      </c>
      <c r="D152" s="3"/>
      <c r="E152" s="3"/>
      <c r="F152" s="4">
        <f>+F153+F168</f>
        <v>66092.7</v>
      </c>
      <c r="G152" s="4">
        <f>+G153+G168</f>
        <v>64838.899999999994</v>
      </c>
    </row>
    <row r="153" spans="1:7" s="17" customFormat="1" ht="75" x14ac:dyDescent="0.25">
      <c r="A153" s="8" t="s">
        <v>104</v>
      </c>
      <c r="B153" s="5" t="s">
        <v>46</v>
      </c>
      <c r="C153" s="5" t="s">
        <v>12</v>
      </c>
      <c r="D153" s="5" t="s">
        <v>105</v>
      </c>
      <c r="E153" s="3"/>
      <c r="F153" s="6">
        <f>+F154+F164</f>
        <v>65417.7</v>
      </c>
      <c r="G153" s="6">
        <f>+G154+G164</f>
        <v>64138.899999999994</v>
      </c>
    </row>
    <row r="154" spans="1:7" s="17" customFormat="1" ht="150" x14ac:dyDescent="0.25">
      <c r="A154" s="8" t="s">
        <v>106</v>
      </c>
      <c r="B154" s="5" t="s">
        <v>46</v>
      </c>
      <c r="C154" s="5" t="s">
        <v>12</v>
      </c>
      <c r="D154" s="5" t="s">
        <v>107</v>
      </c>
      <c r="E154" s="3"/>
      <c r="F154" s="6">
        <f>+F161+F155+F158</f>
        <v>65417.7</v>
      </c>
      <c r="G154" s="6">
        <f>+G161+G155+G158</f>
        <v>64138.899999999994</v>
      </c>
    </row>
    <row r="155" spans="1:7" s="17" customFormat="1" ht="210" x14ac:dyDescent="0.2">
      <c r="A155" s="8" t="s">
        <v>339</v>
      </c>
      <c r="B155" s="5" t="s">
        <v>46</v>
      </c>
      <c r="C155" s="5" t="s">
        <v>12</v>
      </c>
      <c r="D155" s="5" t="s">
        <v>340</v>
      </c>
      <c r="E155" s="5"/>
      <c r="F155" s="6">
        <f>SUM(F156)</f>
        <v>4233</v>
      </c>
      <c r="G155" s="6">
        <f>SUM(G156)</f>
        <v>0</v>
      </c>
    </row>
    <row r="156" spans="1:7" s="21" customFormat="1" ht="40.5" customHeight="1" x14ac:dyDescent="0.2">
      <c r="A156" s="9" t="s">
        <v>57</v>
      </c>
      <c r="B156" s="19" t="s">
        <v>46</v>
      </c>
      <c r="C156" s="19" t="s">
        <v>12</v>
      </c>
      <c r="D156" s="19" t="s">
        <v>340</v>
      </c>
      <c r="E156" s="19" t="s">
        <v>56</v>
      </c>
      <c r="F156" s="7">
        <f>SUM(F157)</f>
        <v>4233</v>
      </c>
      <c r="G156" s="7">
        <f>SUM(G157)</f>
        <v>0</v>
      </c>
    </row>
    <row r="157" spans="1:7" s="21" customFormat="1" ht="126.75" customHeight="1" x14ac:dyDescent="0.2">
      <c r="A157" s="9" t="s">
        <v>163</v>
      </c>
      <c r="B157" s="19" t="s">
        <v>46</v>
      </c>
      <c r="C157" s="19" t="s">
        <v>12</v>
      </c>
      <c r="D157" s="19" t="s">
        <v>340</v>
      </c>
      <c r="E157" s="19" t="s">
        <v>164</v>
      </c>
      <c r="F157" s="7">
        <v>4233</v>
      </c>
      <c r="G157" s="7">
        <v>0</v>
      </c>
    </row>
    <row r="158" spans="1:7" s="21" customFormat="1" ht="150.75" customHeight="1" x14ac:dyDescent="0.2">
      <c r="A158" s="55" t="s">
        <v>354</v>
      </c>
      <c r="B158" s="37" t="s">
        <v>46</v>
      </c>
      <c r="C158" s="37" t="s">
        <v>12</v>
      </c>
      <c r="D158" s="37" t="s">
        <v>355</v>
      </c>
      <c r="E158" s="37" t="s">
        <v>41</v>
      </c>
      <c r="F158" s="39">
        <f>+F159</f>
        <v>14957.3</v>
      </c>
      <c r="G158" s="39">
        <f>+G159</f>
        <v>15555.7</v>
      </c>
    </row>
    <row r="159" spans="1:7" s="21" customFormat="1" ht="75" x14ac:dyDescent="0.2">
      <c r="A159" s="42" t="s">
        <v>97</v>
      </c>
      <c r="B159" s="43" t="s">
        <v>46</v>
      </c>
      <c r="C159" s="43" t="s">
        <v>12</v>
      </c>
      <c r="D159" s="43" t="s">
        <v>355</v>
      </c>
      <c r="E159" s="43" t="s">
        <v>51</v>
      </c>
      <c r="F159" s="35">
        <f>+F160</f>
        <v>14957.3</v>
      </c>
      <c r="G159" s="35">
        <f>+G160</f>
        <v>15555.7</v>
      </c>
    </row>
    <row r="160" spans="1:7" s="21" customFormat="1" ht="75" x14ac:dyDescent="0.2">
      <c r="A160" s="42" t="s">
        <v>155</v>
      </c>
      <c r="B160" s="43" t="s">
        <v>46</v>
      </c>
      <c r="C160" s="43" t="s">
        <v>12</v>
      </c>
      <c r="D160" s="43" t="s">
        <v>355</v>
      </c>
      <c r="E160" s="43" t="s">
        <v>156</v>
      </c>
      <c r="F160" s="35">
        <v>14957.3</v>
      </c>
      <c r="G160" s="35">
        <v>15555.7</v>
      </c>
    </row>
    <row r="161" spans="1:7" ht="59.25" customHeight="1" x14ac:dyDescent="0.2">
      <c r="A161" s="22" t="s">
        <v>228</v>
      </c>
      <c r="B161" s="5" t="s">
        <v>46</v>
      </c>
      <c r="C161" s="5" t="s">
        <v>12</v>
      </c>
      <c r="D161" s="5" t="s">
        <v>229</v>
      </c>
      <c r="E161" s="5"/>
      <c r="F161" s="6">
        <f t="shared" ref="F161:G162" si="6">+F162</f>
        <v>46227.4</v>
      </c>
      <c r="G161" s="6">
        <f t="shared" si="6"/>
        <v>48583.199999999997</v>
      </c>
    </row>
    <row r="162" spans="1:7" s="20" customFormat="1" ht="60.75" customHeight="1" x14ac:dyDescent="0.2">
      <c r="A162" s="9" t="s">
        <v>97</v>
      </c>
      <c r="B162" s="19" t="s">
        <v>46</v>
      </c>
      <c r="C162" s="19" t="s">
        <v>12</v>
      </c>
      <c r="D162" s="19" t="s">
        <v>229</v>
      </c>
      <c r="E162" s="19" t="s">
        <v>51</v>
      </c>
      <c r="F162" s="7">
        <f t="shared" si="6"/>
        <v>46227.4</v>
      </c>
      <c r="G162" s="7">
        <f t="shared" si="6"/>
        <v>48583.199999999997</v>
      </c>
    </row>
    <row r="163" spans="1:7" s="20" customFormat="1" ht="62.25" customHeight="1" x14ac:dyDescent="0.2">
      <c r="A163" s="9" t="s">
        <v>155</v>
      </c>
      <c r="B163" s="19" t="s">
        <v>46</v>
      </c>
      <c r="C163" s="19" t="s">
        <v>12</v>
      </c>
      <c r="D163" s="19" t="s">
        <v>229</v>
      </c>
      <c r="E163" s="19" t="s">
        <v>156</v>
      </c>
      <c r="F163" s="7">
        <v>46227.4</v>
      </c>
      <c r="G163" s="7">
        <v>48583.199999999997</v>
      </c>
    </row>
    <row r="164" spans="1:7" s="20" customFormat="1" ht="62.25" customHeight="1" x14ac:dyDescent="0.2">
      <c r="A164" s="8" t="s">
        <v>341</v>
      </c>
      <c r="B164" s="5" t="s">
        <v>46</v>
      </c>
      <c r="C164" s="5" t="s">
        <v>12</v>
      </c>
      <c r="D164" s="5" t="s">
        <v>342</v>
      </c>
      <c r="E164" s="5"/>
      <c r="F164" s="6">
        <f>+F165</f>
        <v>0</v>
      </c>
      <c r="G164" s="6">
        <f>+G165</f>
        <v>0</v>
      </c>
    </row>
    <row r="165" spans="1:7" s="20" customFormat="1" ht="210" x14ac:dyDescent="0.2">
      <c r="A165" s="8" t="s">
        <v>346</v>
      </c>
      <c r="B165" s="5" t="s">
        <v>46</v>
      </c>
      <c r="C165" s="5" t="s">
        <v>12</v>
      </c>
      <c r="D165" s="5" t="s">
        <v>343</v>
      </c>
      <c r="E165" s="5"/>
      <c r="F165" s="6">
        <f>SUM(F166)</f>
        <v>0</v>
      </c>
      <c r="G165" s="6">
        <f>SUM(G166)</f>
        <v>0</v>
      </c>
    </row>
    <row r="166" spans="1:7" s="20" customFormat="1" ht="30" x14ac:dyDescent="0.2">
      <c r="A166" s="9" t="s">
        <v>57</v>
      </c>
      <c r="B166" s="19" t="s">
        <v>46</v>
      </c>
      <c r="C166" s="19" t="s">
        <v>12</v>
      </c>
      <c r="D166" s="19" t="s">
        <v>343</v>
      </c>
      <c r="E166" s="19" t="s">
        <v>56</v>
      </c>
      <c r="F166" s="7">
        <f>SUM(F167)</f>
        <v>0</v>
      </c>
      <c r="G166" s="7">
        <f>SUM(G167)</f>
        <v>0</v>
      </c>
    </row>
    <row r="167" spans="1:7" s="20" customFormat="1" ht="140.25" customHeight="1" x14ac:dyDescent="0.2">
      <c r="A167" s="9" t="s">
        <v>163</v>
      </c>
      <c r="B167" s="19" t="s">
        <v>46</v>
      </c>
      <c r="C167" s="19" t="s">
        <v>12</v>
      </c>
      <c r="D167" s="19" t="s">
        <v>343</v>
      </c>
      <c r="E167" s="19" t="s">
        <v>164</v>
      </c>
      <c r="F167" s="7">
        <v>0</v>
      </c>
      <c r="G167" s="7">
        <v>0</v>
      </c>
    </row>
    <row r="168" spans="1:7" s="20" customFormat="1" ht="92.25" customHeight="1" x14ac:dyDescent="0.2">
      <c r="A168" s="8" t="s">
        <v>219</v>
      </c>
      <c r="B168" s="5" t="s">
        <v>46</v>
      </c>
      <c r="C168" s="5" t="s">
        <v>12</v>
      </c>
      <c r="D168" s="5" t="s">
        <v>220</v>
      </c>
      <c r="E168" s="19"/>
      <c r="F168" s="7">
        <f>+F169+F174</f>
        <v>675</v>
      </c>
      <c r="G168" s="7">
        <f>+G169+G174</f>
        <v>700</v>
      </c>
    </row>
    <row r="169" spans="1:7" s="17" customFormat="1" ht="105" x14ac:dyDescent="0.2">
      <c r="A169" s="22" t="s">
        <v>81</v>
      </c>
      <c r="B169" s="5" t="s">
        <v>46</v>
      </c>
      <c r="C169" s="5" t="s">
        <v>12</v>
      </c>
      <c r="D169" s="5" t="s">
        <v>230</v>
      </c>
      <c r="E169" s="5"/>
      <c r="F169" s="6">
        <f>+F170+F172</f>
        <v>450</v>
      </c>
      <c r="G169" s="6">
        <f>+G170+G172</f>
        <v>467</v>
      </c>
    </row>
    <row r="170" spans="1:7" s="20" customFormat="1" ht="135.75" customHeight="1" x14ac:dyDescent="0.2">
      <c r="A170" s="9" t="s">
        <v>98</v>
      </c>
      <c r="B170" s="19" t="s">
        <v>46</v>
      </c>
      <c r="C170" s="19" t="s">
        <v>12</v>
      </c>
      <c r="D170" s="19" t="s">
        <v>230</v>
      </c>
      <c r="E170" s="19" t="s">
        <v>55</v>
      </c>
      <c r="F170" s="7">
        <f>+F171</f>
        <v>293.89999999999998</v>
      </c>
      <c r="G170" s="7">
        <f>+G171</f>
        <v>293.89999999999998</v>
      </c>
    </row>
    <row r="171" spans="1:7" s="20" customFormat="1" ht="48.75" customHeight="1" x14ac:dyDescent="0.2">
      <c r="A171" s="9" t="s">
        <v>153</v>
      </c>
      <c r="B171" s="19" t="s">
        <v>46</v>
      </c>
      <c r="C171" s="19" t="s">
        <v>12</v>
      </c>
      <c r="D171" s="19" t="s">
        <v>230</v>
      </c>
      <c r="E171" s="19" t="s">
        <v>154</v>
      </c>
      <c r="F171" s="7">
        <v>293.89999999999998</v>
      </c>
      <c r="G171" s="7">
        <v>293.89999999999998</v>
      </c>
    </row>
    <row r="172" spans="1:7" s="20" customFormat="1" ht="61.5" customHeight="1" x14ac:dyDescent="0.2">
      <c r="A172" s="9" t="s">
        <v>97</v>
      </c>
      <c r="B172" s="19" t="s">
        <v>46</v>
      </c>
      <c r="C172" s="19" t="s">
        <v>12</v>
      </c>
      <c r="D172" s="19" t="s">
        <v>230</v>
      </c>
      <c r="E172" s="19" t="s">
        <v>51</v>
      </c>
      <c r="F172" s="7">
        <f>+F173</f>
        <v>156.1</v>
      </c>
      <c r="G172" s="7">
        <f>+G173</f>
        <v>173.1</v>
      </c>
    </row>
    <row r="173" spans="1:7" s="20" customFormat="1" ht="61.5" customHeight="1" x14ac:dyDescent="0.2">
      <c r="A173" s="9" t="s">
        <v>155</v>
      </c>
      <c r="B173" s="19" t="s">
        <v>46</v>
      </c>
      <c r="C173" s="19" t="s">
        <v>12</v>
      </c>
      <c r="D173" s="19" t="s">
        <v>230</v>
      </c>
      <c r="E173" s="19" t="s">
        <v>156</v>
      </c>
      <c r="F173" s="7">
        <v>156.1</v>
      </c>
      <c r="G173" s="7">
        <v>173.1</v>
      </c>
    </row>
    <row r="174" spans="1:7" ht="75" x14ac:dyDescent="0.2">
      <c r="A174" s="8" t="s">
        <v>82</v>
      </c>
      <c r="B174" s="5" t="s">
        <v>46</v>
      </c>
      <c r="C174" s="5" t="s">
        <v>12</v>
      </c>
      <c r="D174" s="5" t="s">
        <v>231</v>
      </c>
      <c r="E174" s="5"/>
      <c r="F174" s="6">
        <f>+F175+F177</f>
        <v>225</v>
      </c>
      <c r="G174" s="6">
        <f>+G175+G177</f>
        <v>233</v>
      </c>
    </row>
    <row r="175" spans="1:7" s="20" customFormat="1" ht="135.75" customHeight="1" x14ac:dyDescent="0.2">
      <c r="A175" s="9" t="s">
        <v>98</v>
      </c>
      <c r="B175" s="19" t="s">
        <v>46</v>
      </c>
      <c r="C175" s="19" t="s">
        <v>12</v>
      </c>
      <c r="D175" s="19" t="s">
        <v>231</v>
      </c>
      <c r="E175" s="19" t="s">
        <v>55</v>
      </c>
      <c r="F175" s="7">
        <f>+F176</f>
        <v>193.9</v>
      </c>
      <c r="G175" s="7">
        <f>+G176</f>
        <v>193.9</v>
      </c>
    </row>
    <row r="176" spans="1:7" s="20" customFormat="1" ht="49.5" customHeight="1" x14ac:dyDescent="0.2">
      <c r="A176" s="9" t="s">
        <v>153</v>
      </c>
      <c r="B176" s="19" t="s">
        <v>46</v>
      </c>
      <c r="C176" s="19" t="s">
        <v>12</v>
      </c>
      <c r="D176" s="19" t="s">
        <v>231</v>
      </c>
      <c r="E176" s="19" t="s">
        <v>154</v>
      </c>
      <c r="F176" s="6">
        <v>193.9</v>
      </c>
      <c r="G176" s="6">
        <v>193.9</v>
      </c>
    </row>
    <row r="177" spans="1:7" s="20" customFormat="1" ht="60" customHeight="1" x14ac:dyDescent="0.2">
      <c r="A177" s="9" t="s">
        <v>97</v>
      </c>
      <c r="B177" s="19" t="s">
        <v>46</v>
      </c>
      <c r="C177" s="19" t="s">
        <v>12</v>
      </c>
      <c r="D177" s="19" t="s">
        <v>231</v>
      </c>
      <c r="E177" s="19" t="s">
        <v>51</v>
      </c>
      <c r="F177" s="7">
        <f>+F178</f>
        <v>31.1</v>
      </c>
      <c r="G177" s="7">
        <f>+G178</f>
        <v>39.1</v>
      </c>
    </row>
    <row r="178" spans="1:7" s="20" customFormat="1" ht="60" customHeight="1" x14ac:dyDescent="0.2">
      <c r="A178" s="9" t="s">
        <v>155</v>
      </c>
      <c r="B178" s="19" t="s">
        <v>46</v>
      </c>
      <c r="C178" s="19" t="s">
        <v>12</v>
      </c>
      <c r="D178" s="19" t="s">
        <v>231</v>
      </c>
      <c r="E178" s="19" t="s">
        <v>156</v>
      </c>
      <c r="F178" s="6">
        <v>31.1</v>
      </c>
      <c r="G178" s="6">
        <v>39.1</v>
      </c>
    </row>
    <row r="179" spans="1:7" ht="31.5" x14ac:dyDescent="0.25">
      <c r="A179" s="2" t="s">
        <v>28</v>
      </c>
      <c r="B179" s="3" t="s">
        <v>46</v>
      </c>
      <c r="C179" s="3" t="s">
        <v>13</v>
      </c>
      <c r="D179" s="3"/>
      <c r="E179" s="3"/>
      <c r="F179" s="4">
        <f>+F180</f>
        <v>68691</v>
      </c>
      <c r="G179" s="4">
        <f>+G180</f>
        <v>68691</v>
      </c>
    </row>
    <row r="180" spans="1:7" ht="75" x14ac:dyDescent="0.25">
      <c r="A180" s="8" t="s">
        <v>104</v>
      </c>
      <c r="B180" s="5" t="s">
        <v>46</v>
      </c>
      <c r="C180" s="5" t="s">
        <v>13</v>
      </c>
      <c r="D180" s="5" t="s">
        <v>105</v>
      </c>
      <c r="E180" s="3"/>
      <c r="F180" s="6">
        <f>+F185+F194+F181</f>
        <v>68691</v>
      </c>
      <c r="G180" s="6">
        <f>+G185+G194+G181</f>
        <v>68691</v>
      </c>
    </row>
    <row r="181" spans="1:7" ht="75" x14ac:dyDescent="0.25">
      <c r="A181" s="8" t="s">
        <v>251</v>
      </c>
      <c r="B181" s="5" t="s">
        <v>46</v>
      </c>
      <c r="C181" s="5" t="s">
        <v>13</v>
      </c>
      <c r="D181" s="5" t="s">
        <v>252</v>
      </c>
      <c r="E181" s="3"/>
      <c r="F181" s="6">
        <f t="shared" ref="F181:G183" si="7">+F182</f>
        <v>28226</v>
      </c>
      <c r="G181" s="6">
        <f t="shared" si="7"/>
        <v>28226</v>
      </c>
    </row>
    <row r="182" spans="1:7" ht="45" x14ac:dyDescent="0.2">
      <c r="A182" s="8" t="s">
        <v>253</v>
      </c>
      <c r="B182" s="5" t="s">
        <v>46</v>
      </c>
      <c r="C182" s="5" t="s">
        <v>13</v>
      </c>
      <c r="D182" s="5" t="s">
        <v>254</v>
      </c>
      <c r="E182" s="5" t="s">
        <v>41</v>
      </c>
      <c r="F182" s="6">
        <f t="shared" si="7"/>
        <v>28226</v>
      </c>
      <c r="G182" s="6">
        <f t="shared" si="7"/>
        <v>28226</v>
      </c>
    </row>
    <row r="183" spans="1:7" ht="58.5" customHeight="1" x14ac:dyDescent="0.2">
      <c r="A183" s="9" t="s">
        <v>97</v>
      </c>
      <c r="B183" s="19" t="s">
        <v>46</v>
      </c>
      <c r="C183" s="19" t="s">
        <v>13</v>
      </c>
      <c r="D183" s="19" t="s">
        <v>254</v>
      </c>
      <c r="E183" s="19" t="s">
        <v>51</v>
      </c>
      <c r="F183" s="7">
        <f t="shared" si="7"/>
        <v>28226</v>
      </c>
      <c r="G183" s="7">
        <f t="shared" si="7"/>
        <v>28226</v>
      </c>
    </row>
    <row r="184" spans="1:7" ht="75" x14ac:dyDescent="0.2">
      <c r="A184" s="9" t="s">
        <v>155</v>
      </c>
      <c r="B184" s="19" t="s">
        <v>46</v>
      </c>
      <c r="C184" s="19" t="s">
        <v>13</v>
      </c>
      <c r="D184" s="19" t="s">
        <v>254</v>
      </c>
      <c r="E184" s="19" t="s">
        <v>156</v>
      </c>
      <c r="F184" s="7">
        <v>28226</v>
      </c>
      <c r="G184" s="7">
        <v>28226</v>
      </c>
    </row>
    <row r="185" spans="1:7" ht="90" x14ac:dyDescent="0.25">
      <c r="A185" s="8" t="s">
        <v>108</v>
      </c>
      <c r="B185" s="5" t="s">
        <v>46</v>
      </c>
      <c r="C185" s="5" t="s">
        <v>13</v>
      </c>
      <c r="D185" s="5" t="s">
        <v>109</v>
      </c>
      <c r="E185" s="3"/>
      <c r="F185" s="6">
        <f>+F186+F191</f>
        <v>31480.999999999996</v>
      </c>
      <c r="G185" s="6">
        <f>+G186+G191</f>
        <v>31481</v>
      </c>
    </row>
    <row r="186" spans="1:7" ht="30" x14ac:dyDescent="0.2">
      <c r="A186" s="8" t="s">
        <v>193</v>
      </c>
      <c r="B186" s="5" t="s">
        <v>46</v>
      </c>
      <c r="C186" s="5" t="s">
        <v>13</v>
      </c>
      <c r="D186" s="5" t="s">
        <v>194</v>
      </c>
      <c r="E186" s="5"/>
      <c r="F186" s="7">
        <f>+F187+F189</f>
        <v>28464.199999999997</v>
      </c>
      <c r="G186" s="7">
        <f>+G187+G189</f>
        <v>26746.5</v>
      </c>
    </row>
    <row r="187" spans="1:7" ht="63" customHeight="1" x14ac:dyDescent="0.2">
      <c r="A187" s="9" t="s">
        <v>97</v>
      </c>
      <c r="B187" s="19" t="s">
        <v>46</v>
      </c>
      <c r="C187" s="19" t="s">
        <v>13</v>
      </c>
      <c r="D187" s="19" t="s">
        <v>194</v>
      </c>
      <c r="E187" s="19" t="s">
        <v>51</v>
      </c>
      <c r="F187" s="6">
        <f>+F188</f>
        <v>13853.3</v>
      </c>
      <c r="G187" s="6">
        <f>+G188</f>
        <v>12135.6</v>
      </c>
    </row>
    <row r="188" spans="1:7" ht="75" x14ac:dyDescent="0.2">
      <c r="A188" s="9" t="s">
        <v>155</v>
      </c>
      <c r="B188" s="19" t="s">
        <v>46</v>
      </c>
      <c r="C188" s="19" t="s">
        <v>13</v>
      </c>
      <c r="D188" s="19" t="s">
        <v>194</v>
      </c>
      <c r="E188" s="19" t="s">
        <v>156</v>
      </c>
      <c r="F188" s="7">
        <v>13853.3</v>
      </c>
      <c r="G188" s="7">
        <v>12135.6</v>
      </c>
    </row>
    <row r="189" spans="1:7" ht="18" customHeight="1" x14ac:dyDescent="0.2">
      <c r="A189" s="9" t="s">
        <v>8</v>
      </c>
      <c r="B189" s="19" t="s">
        <v>46</v>
      </c>
      <c r="C189" s="19" t="s">
        <v>13</v>
      </c>
      <c r="D189" s="19" t="s">
        <v>194</v>
      </c>
      <c r="E189" s="19" t="s">
        <v>58</v>
      </c>
      <c r="F189" s="7">
        <f>+F190</f>
        <v>14610.9</v>
      </c>
      <c r="G189" s="7">
        <f>+G190</f>
        <v>14610.9</v>
      </c>
    </row>
    <row r="190" spans="1:7" ht="30" x14ac:dyDescent="0.2">
      <c r="A190" s="9" t="s">
        <v>171</v>
      </c>
      <c r="B190" s="19" t="s">
        <v>46</v>
      </c>
      <c r="C190" s="19" t="s">
        <v>13</v>
      </c>
      <c r="D190" s="19" t="s">
        <v>194</v>
      </c>
      <c r="E190" s="19" t="s">
        <v>172</v>
      </c>
      <c r="F190" s="7">
        <v>14610.9</v>
      </c>
      <c r="G190" s="7">
        <v>14610.9</v>
      </c>
    </row>
    <row r="191" spans="1:7" ht="45" x14ac:dyDescent="0.2">
      <c r="A191" s="8" t="s">
        <v>232</v>
      </c>
      <c r="B191" s="5" t="s">
        <v>46</v>
      </c>
      <c r="C191" s="5" t="s">
        <v>13</v>
      </c>
      <c r="D191" s="5" t="s">
        <v>233</v>
      </c>
      <c r="E191" s="5"/>
      <c r="F191" s="7">
        <f>+F192</f>
        <v>3016.8</v>
      </c>
      <c r="G191" s="7">
        <f>+G192</f>
        <v>4734.5</v>
      </c>
    </row>
    <row r="192" spans="1:7" ht="64.5" customHeight="1" x14ac:dyDescent="0.2">
      <c r="A192" s="9" t="s">
        <v>97</v>
      </c>
      <c r="B192" s="19" t="s">
        <v>46</v>
      </c>
      <c r="C192" s="19" t="s">
        <v>13</v>
      </c>
      <c r="D192" s="19" t="s">
        <v>233</v>
      </c>
      <c r="E192" s="19" t="s">
        <v>51</v>
      </c>
      <c r="F192" s="7">
        <f>+F193</f>
        <v>3016.8</v>
      </c>
      <c r="G192" s="7">
        <f>+G193</f>
        <v>4734.5</v>
      </c>
    </row>
    <row r="193" spans="1:7" ht="75" x14ac:dyDescent="0.2">
      <c r="A193" s="9" t="s">
        <v>155</v>
      </c>
      <c r="B193" s="19" t="s">
        <v>46</v>
      </c>
      <c r="C193" s="19" t="s">
        <v>13</v>
      </c>
      <c r="D193" s="19" t="s">
        <v>233</v>
      </c>
      <c r="E193" s="19" t="s">
        <v>156</v>
      </c>
      <c r="F193" s="7">
        <v>3016.8</v>
      </c>
      <c r="G193" s="7">
        <v>4734.5</v>
      </c>
    </row>
    <row r="194" spans="1:7" ht="30" customHeight="1" x14ac:dyDescent="0.2">
      <c r="A194" s="8" t="s">
        <v>282</v>
      </c>
      <c r="B194" s="5" t="s">
        <v>46</v>
      </c>
      <c r="C194" s="5" t="s">
        <v>13</v>
      </c>
      <c r="D194" s="5" t="s">
        <v>184</v>
      </c>
      <c r="E194" s="5"/>
      <c r="F194" s="6">
        <f t="shared" ref="F194:G196" si="8">+F195</f>
        <v>8984</v>
      </c>
      <c r="G194" s="6">
        <f t="shared" si="8"/>
        <v>8984</v>
      </c>
    </row>
    <row r="195" spans="1:7" ht="45" x14ac:dyDescent="0.2">
      <c r="A195" s="8" t="s">
        <v>305</v>
      </c>
      <c r="B195" s="5" t="s">
        <v>46</v>
      </c>
      <c r="C195" s="5" t="s">
        <v>13</v>
      </c>
      <c r="D195" s="5" t="s">
        <v>306</v>
      </c>
      <c r="E195" s="5" t="s">
        <v>41</v>
      </c>
      <c r="F195" s="6">
        <f t="shared" si="8"/>
        <v>8984</v>
      </c>
      <c r="G195" s="6">
        <f t="shared" si="8"/>
        <v>8984</v>
      </c>
    </row>
    <row r="196" spans="1:7" s="20" customFormat="1" ht="60.75" customHeight="1" x14ac:dyDescent="0.2">
      <c r="A196" s="9" t="s">
        <v>97</v>
      </c>
      <c r="B196" s="19" t="s">
        <v>46</v>
      </c>
      <c r="C196" s="19" t="s">
        <v>13</v>
      </c>
      <c r="D196" s="19" t="s">
        <v>306</v>
      </c>
      <c r="E196" s="19" t="s">
        <v>51</v>
      </c>
      <c r="F196" s="7">
        <f t="shared" si="8"/>
        <v>8984</v>
      </c>
      <c r="G196" s="7">
        <f t="shared" si="8"/>
        <v>8984</v>
      </c>
    </row>
    <row r="197" spans="1:7" s="20" customFormat="1" ht="61.5" customHeight="1" x14ac:dyDescent="0.2">
      <c r="A197" s="9" t="s">
        <v>155</v>
      </c>
      <c r="B197" s="19" t="s">
        <v>46</v>
      </c>
      <c r="C197" s="19" t="s">
        <v>13</v>
      </c>
      <c r="D197" s="19" t="s">
        <v>306</v>
      </c>
      <c r="E197" s="19" t="s">
        <v>156</v>
      </c>
      <c r="F197" s="7">
        <v>8984</v>
      </c>
      <c r="G197" s="7">
        <v>8984</v>
      </c>
    </row>
    <row r="198" spans="1:7" ht="31.5" x14ac:dyDescent="0.25">
      <c r="A198" s="2" t="s">
        <v>35</v>
      </c>
      <c r="B198" s="3" t="s">
        <v>46</v>
      </c>
      <c r="C198" s="3" t="s">
        <v>36</v>
      </c>
      <c r="D198" s="3"/>
      <c r="E198" s="3"/>
      <c r="F198" s="4">
        <f>+F199+F203+F209</f>
        <v>4605.7</v>
      </c>
      <c r="G198" s="4">
        <f>+G199+G203+G209</f>
        <v>4704.7</v>
      </c>
    </row>
    <row r="199" spans="1:7" ht="45" customHeight="1" x14ac:dyDescent="0.25">
      <c r="A199" s="8" t="s">
        <v>264</v>
      </c>
      <c r="B199" s="5" t="s">
        <v>46</v>
      </c>
      <c r="C199" s="5" t="s">
        <v>36</v>
      </c>
      <c r="D199" s="5" t="s">
        <v>99</v>
      </c>
      <c r="E199" s="3"/>
      <c r="F199" s="6">
        <f t="shared" ref="F199:G201" si="9">+F200</f>
        <v>1705.7</v>
      </c>
      <c r="G199" s="6">
        <f t="shared" si="9"/>
        <v>1705.7</v>
      </c>
    </row>
    <row r="200" spans="1:7" ht="32.25" customHeight="1" x14ac:dyDescent="0.2">
      <c r="A200" s="8" t="s">
        <v>307</v>
      </c>
      <c r="B200" s="5" t="s">
        <v>46</v>
      </c>
      <c r="C200" s="5" t="s">
        <v>36</v>
      </c>
      <c r="D200" s="5" t="s">
        <v>308</v>
      </c>
      <c r="E200" s="5"/>
      <c r="F200" s="6">
        <f t="shared" si="9"/>
        <v>1705.7</v>
      </c>
      <c r="G200" s="6">
        <f t="shared" si="9"/>
        <v>1705.7</v>
      </c>
    </row>
    <row r="201" spans="1:7" s="20" customFormat="1" ht="30" customHeight="1" x14ac:dyDescent="0.2">
      <c r="A201" s="9" t="s">
        <v>57</v>
      </c>
      <c r="B201" s="19" t="s">
        <v>46</v>
      </c>
      <c r="C201" s="19" t="s">
        <v>36</v>
      </c>
      <c r="D201" s="19" t="s">
        <v>308</v>
      </c>
      <c r="E201" s="19" t="s">
        <v>56</v>
      </c>
      <c r="F201" s="7">
        <f t="shared" si="9"/>
        <v>1705.7</v>
      </c>
      <c r="G201" s="7">
        <f t="shared" si="9"/>
        <v>1705.7</v>
      </c>
    </row>
    <row r="202" spans="1:7" s="20" customFormat="1" ht="107.25" customHeight="1" x14ac:dyDescent="0.2">
      <c r="A202" s="9" t="s">
        <v>163</v>
      </c>
      <c r="B202" s="19" t="s">
        <v>46</v>
      </c>
      <c r="C202" s="19" t="s">
        <v>36</v>
      </c>
      <c r="D202" s="19" t="s">
        <v>308</v>
      </c>
      <c r="E202" s="19" t="s">
        <v>164</v>
      </c>
      <c r="F202" s="7">
        <v>1705.7</v>
      </c>
      <c r="G202" s="7">
        <v>1705.7</v>
      </c>
    </row>
    <row r="203" spans="1:7" s="20" customFormat="1" ht="92.25" customHeight="1" x14ac:dyDescent="0.2">
      <c r="A203" s="8" t="s">
        <v>219</v>
      </c>
      <c r="B203" s="5" t="s">
        <v>46</v>
      </c>
      <c r="C203" s="5" t="s">
        <v>36</v>
      </c>
      <c r="D203" s="5" t="s">
        <v>220</v>
      </c>
      <c r="E203" s="19"/>
      <c r="F203" s="7">
        <f>+F204</f>
        <v>2700</v>
      </c>
      <c r="G203" s="7">
        <f>+G204</f>
        <v>2799</v>
      </c>
    </row>
    <row r="204" spans="1:7" ht="60" x14ac:dyDescent="0.2">
      <c r="A204" s="8" t="s">
        <v>152</v>
      </c>
      <c r="B204" s="5" t="s">
        <v>46</v>
      </c>
      <c r="C204" s="5" t="s">
        <v>36</v>
      </c>
      <c r="D204" s="5" t="s">
        <v>234</v>
      </c>
      <c r="E204" s="5"/>
      <c r="F204" s="6">
        <f>+F205+F207</f>
        <v>2700</v>
      </c>
      <c r="G204" s="6">
        <f>+G205+G207</f>
        <v>2799</v>
      </c>
    </row>
    <row r="205" spans="1:7" s="21" customFormat="1" ht="135.75" customHeight="1" x14ac:dyDescent="0.2">
      <c r="A205" s="9" t="s">
        <v>98</v>
      </c>
      <c r="B205" s="19" t="s">
        <v>46</v>
      </c>
      <c r="C205" s="19" t="s">
        <v>36</v>
      </c>
      <c r="D205" s="19" t="s">
        <v>234</v>
      </c>
      <c r="E205" s="19" t="s">
        <v>55</v>
      </c>
      <c r="F205" s="7">
        <f>+F206</f>
        <v>1873.2</v>
      </c>
      <c r="G205" s="7">
        <f>+G206</f>
        <v>1873.2</v>
      </c>
    </row>
    <row r="206" spans="1:7" s="21" customFormat="1" ht="45.75" customHeight="1" x14ac:dyDescent="0.2">
      <c r="A206" s="9" t="s">
        <v>153</v>
      </c>
      <c r="B206" s="19" t="s">
        <v>46</v>
      </c>
      <c r="C206" s="19" t="s">
        <v>36</v>
      </c>
      <c r="D206" s="19" t="s">
        <v>234</v>
      </c>
      <c r="E206" s="19" t="s">
        <v>154</v>
      </c>
      <c r="F206" s="7">
        <v>1873.2</v>
      </c>
      <c r="G206" s="7">
        <v>1873.2</v>
      </c>
    </row>
    <row r="207" spans="1:7" s="20" customFormat="1" ht="60" customHeight="1" x14ac:dyDescent="0.2">
      <c r="A207" s="9" t="s">
        <v>97</v>
      </c>
      <c r="B207" s="19" t="s">
        <v>46</v>
      </c>
      <c r="C207" s="19" t="s">
        <v>36</v>
      </c>
      <c r="D207" s="19" t="s">
        <v>234</v>
      </c>
      <c r="E207" s="19" t="s">
        <v>51</v>
      </c>
      <c r="F207" s="7">
        <f>+F208</f>
        <v>826.8</v>
      </c>
      <c r="G207" s="7">
        <f>+G208</f>
        <v>925.8</v>
      </c>
    </row>
    <row r="208" spans="1:7" s="20" customFormat="1" ht="60" customHeight="1" x14ac:dyDescent="0.2">
      <c r="A208" s="9" t="s">
        <v>155</v>
      </c>
      <c r="B208" s="19" t="s">
        <v>46</v>
      </c>
      <c r="C208" s="19" t="s">
        <v>36</v>
      </c>
      <c r="D208" s="19" t="s">
        <v>234</v>
      </c>
      <c r="E208" s="19" t="s">
        <v>156</v>
      </c>
      <c r="F208" s="6">
        <v>826.8</v>
      </c>
      <c r="G208" s="6">
        <v>925.8</v>
      </c>
    </row>
    <row r="209" spans="1:7" s="20" customFormat="1" ht="45.75" customHeight="1" x14ac:dyDescent="0.2">
      <c r="A209" s="8" t="s">
        <v>213</v>
      </c>
      <c r="B209" s="5" t="s">
        <v>46</v>
      </c>
      <c r="C209" s="5" t="s">
        <v>36</v>
      </c>
      <c r="D209" s="5" t="s">
        <v>214</v>
      </c>
      <c r="E209" s="5"/>
      <c r="F209" s="6">
        <f>+F210</f>
        <v>200</v>
      </c>
      <c r="G209" s="6">
        <f>+G210</f>
        <v>200</v>
      </c>
    </row>
    <row r="210" spans="1:7" s="20" customFormat="1" ht="61.5" customHeight="1" x14ac:dyDescent="0.2">
      <c r="A210" s="9" t="s">
        <v>97</v>
      </c>
      <c r="B210" s="19" t="s">
        <v>46</v>
      </c>
      <c r="C210" s="19" t="s">
        <v>36</v>
      </c>
      <c r="D210" s="19" t="s">
        <v>214</v>
      </c>
      <c r="E210" s="19" t="s">
        <v>51</v>
      </c>
      <c r="F210" s="7">
        <f>+F211</f>
        <v>200</v>
      </c>
      <c r="G210" s="7">
        <f>+G211</f>
        <v>200</v>
      </c>
    </row>
    <row r="211" spans="1:7" s="20" customFormat="1" ht="64.5" customHeight="1" x14ac:dyDescent="0.2">
      <c r="A211" s="9" t="s">
        <v>155</v>
      </c>
      <c r="B211" s="19" t="s">
        <v>46</v>
      </c>
      <c r="C211" s="19" t="s">
        <v>36</v>
      </c>
      <c r="D211" s="19" t="s">
        <v>214</v>
      </c>
      <c r="E211" s="19" t="s">
        <v>156</v>
      </c>
      <c r="F211" s="7">
        <v>200</v>
      </c>
      <c r="G211" s="7">
        <v>200</v>
      </c>
    </row>
    <row r="212" spans="1:7" s="17" customFormat="1" ht="31.5" x14ac:dyDescent="0.25">
      <c r="A212" s="2" t="s">
        <v>6</v>
      </c>
      <c r="B212" s="3" t="s">
        <v>47</v>
      </c>
      <c r="C212" s="3" t="s">
        <v>44</v>
      </c>
      <c r="D212" s="3"/>
      <c r="E212" s="3"/>
      <c r="F212" s="4">
        <f>+F213+F227+F236</f>
        <v>27933.9</v>
      </c>
      <c r="G212" s="4">
        <f>+G213+G227+G236</f>
        <v>28697</v>
      </c>
    </row>
    <row r="213" spans="1:7" s="17" customFormat="1" ht="15.75" x14ac:dyDescent="0.25">
      <c r="A213" s="2" t="s">
        <v>29</v>
      </c>
      <c r="B213" s="3" t="s">
        <v>47</v>
      </c>
      <c r="C213" s="3" t="s">
        <v>43</v>
      </c>
      <c r="D213" s="3"/>
      <c r="E213" s="3"/>
      <c r="F213" s="4">
        <f>+F214</f>
        <v>5511</v>
      </c>
      <c r="G213" s="4">
        <f>+G214</f>
        <v>5511</v>
      </c>
    </row>
    <row r="214" spans="1:7" s="17" customFormat="1" ht="90" x14ac:dyDescent="0.25">
      <c r="A214" s="8" t="s">
        <v>266</v>
      </c>
      <c r="B214" s="5" t="s">
        <v>47</v>
      </c>
      <c r="C214" s="5" t="s">
        <v>43</v>
      </c>
      <c r="D214" s="5" t="s">
        <v>116</v>
      </c>
      <c r="E214" s="3"/>
      <c r="F214" s="6">
        <f>+F215+F219+F223</f>
        <v>5511</v>
      </c>
      <c r="G214" s="6">
        <f>+G215+G219+G223</f>
        <v>5511</v>
      </c>
    </row>
    <row r="215" spans="1:7" ht="48.75" customHeight="1" x14ac:dyDescent="0.2">
      <c r="A215" s="8" t="s">
        <v>114</v>
      </c>
      <c r="B215" s="5" t="s">
        <v>47</v>
      </c>
      <c r="C215" s="5" t="s">
        <v>43</v>
      </c>
      <c r="D215" s="5" t="s">
        <v>115</v>
      </c>
      <c r="E215" s="5"/>
      <c r="F215" s="6">
        <f t="shared" ref="F215:G217" si="10">+F216</f>
        <v>4356</v>
      </c>
      <c r="G215" s="6">
        <f t="shared" si="10"/>
        <v>4356</v>
      </c>
    </row>
    <row r="216" spans="1:7" s="17" customFormat="1" ht="45" x14ac:dyDescent="0.2">
      <c r="A216" s="8" t="s">
        <v>121</v>
      </c>
      <c r="B216" s="5" t="s">
        <v>47</v>
      </c>
      <c r="C216" s="5" t="s">
        <v>43</v>
      </c>
      <c r="D216" s="5" t="s">
        <v>83</v>
      </c>
      <c r="E216" s="5"/>
      <c r="F216" s="6">
        <f t="shared" si="10"/>
        <v>4356</v>
      </c>
      <c r="G216" s="6">
        <f t="shared" si="10"/>
        <v>4356</v>
      </c>
    </row>
    <row r="217" spans="1:7" s="20" customFormat="1" ht="60" customHeight="1" x14ac:dyDescent="0.2">
      <c r="A217" s="9" t="s">
        <v>97</v>
      </c>
      <c r="B217" s="19" t="s">
        <v>47</v>
      </c>
      <c r="C217" s="19" t="s">
        <v>43</v>
      </c>
      <c r="D217" s="19" t="s">
        <v>83</v>
      </c>
      <c r="E217" s="19" t="s">
        <v>51</v>
      </c>
      <c r="F217" s="7">
        <f t="shared" si="10"/>
        <v>4356</v>
      </c>
      <c r="G217" s="7">
        <f t="shared" si="10"/>
        <v>4356</v>
      </c>
    </row>
    <row r="218" spans="1:7" s="20" customFormat="1" ht="60" customHeight="1" x14ac:dyDescent="0.2">
      <c r="A218" s="9" t="s">
        <v>155</v>
      </c>
      <c r="B218" s="19" t="s">
        <v>47</v>
      </c>
      <c r="C218" s="19" t="s">
        <v>43</v>
      </c>
      <c r="D218" s="19" t="s">
        <v>83</v>
      </c>
      <c r="E218" s="19" t="s">
        <v>156</v>
      </c>
      <c r="F218" s="7">
        <v>4356</v>
      </c>
      <c r="G218" s="7">
        <v>4356</v>
      </c>
    </row>
    <row r="219" spans="1:7" ht="46.5" customHeight="1" x14ac:dyDescent="0.2">
      <c r="A219" s="8" t="s">
        <v>112</v>
      </c>
      <c r="B219" s="5" t="s">
        <v>47</v>
      </c>
      <c r="C219" s="5" t="s">
        <v>43</v>
      </c>
      <c r="D219" s="5" t="s">
        <v>113</v>
      </c>
      <c r="E219" s="5"/>
      <c r="F219" s="6">
        <f t="shared" ref="F219:G221" si="11">+F220</f>
        <v>611</v>
      </c>
      <c r="G219" s="6">
        <f t="shared" si="11"/>
        <v>611</v>
      </c>
    </row>
    <row r="220" spans="1:7" ht="30" customHeight="1" x14ac:dyDescent="0.2">
      <c r="A220" s="8" t="s">
        <v>122</v>
      </c>
      <c r="B220" s="5" t="s">
        <v>47</v>
      </c>
      <c r="C220" s="5" t="s">
        <v>43</v>
      </c>
      <c r="D220" s="5" t="s">
        <v>84</v>
      </c>
      <c r="E220" s="5"/>
      <c r="F220" s="6">
        <f t="shared" si="11"/>
        <v>611</v>
      </c>
      <c r="G220" s="6">
        <f t="shared" si="11"/>
        <v>611</v>
      </c>
    </row>
    <row r="221" spans="1:7" s="20" customFormat="1" ht="60" customHeight="1" x14ac:dyDescent="0.2">
      <c r="A221" s="9" t="s">
        <v>97</v>
      </c>
      <c r="B221" s="19" t="s">
        <v>47</v>
      </c>
      <c r="C221" s="19" t="s">
        <v>43</v>
      </c>
      <c r="D221" s="19" t="s">
        <v>84</v>
      </c>
      <c r="E221" s="19" t="s">
        <v>51</v>
      </c>
      <c r="F221" s="7">
        <f t="shared" si="11"/>
        <v>611</v>
      </c>
      <c r="G221" s="7">
        <f t="shared" si="11"/>
        <v>611</v>
      </c>
    </row>
    <row r="222" spans="1:7" s="20" customFormat="1" ht="60" customHeight="1" x14ac:dyDescent="0.2">
      <c r="A222" s="9" t="s">
        <v>155</v>
      </c>
      <c r="B222" s="19" t="s">
        <v>47</v>
      </c>
      <c r="C222" s="19" t="s">
        <v>43</v>
      </c>
      <c r="D222" s="19" t="s">
        <v>84</v>
      </c>
      <c r="E222" s="19" t="s">
        <v>156</v>
      </c>
      <c r="F222" s="7">
        <v>611</v>
      </c>
      <c r="G222" s="7">
        <v>611</v>
      </c>
    </row>
    <row r="223" spans="1:7" ht="30" customHeight="1" x14ac:dyDescent="0.2">
      <c r="A223" s="8" t="s">
        <v>110</v>
      </c>
      <c r="B223" s="5" t="s">
        <v>47</v>
      </c>
      <c r="C223" s="5" t="s">
        <v>43</v>
      </c>
      <c r="D223" s="5" t="s">
        <v>111</v>
      </c>
      <c r="E223" s="5"/>
      <c r="F223" s="6">
        <f t="shared" ref="F223:G225" si="12">+F224</f>
        <v>544</v>
      </c>
      <c r="G223" s="6">
        <f t="shared" si="12"/>
        <v>544</v>
      </c>
    </row>
    <row r="224" spans="1:7" ht="106.5" customHeight="1" x14ac:dyDescent="0.2">
      <c r="A224" s="10" t="s">
        <v>150</v>
      </c>
      <c r="B224" s="5" t="s">
        <v>47</v>
      </c>
      <c r="C224" s="5" t="s">
        <v>43</v>
      </c>
      <c r="D224" s="5" t="s">
        <v>151</v>
      </c>
      <c r="E224" s="5"/>
      <c r="F224" s="6">
        <f t="shared" si="12"/>
        <v>544</v>
      </c>
      <c r="G224" s="6">
        <f t="shared" si="12"/>
        <v>544</v>
      </c>
    </row>
    <row r="225" spans="1:7" s="20" customFormat="1" ht="63" customHeight="1" x14ac:dyDescent="0.2">
      <c r="A225" s="9" t="s">
        <v>97</v>
      </c>
      <c r="B225" s="19" t="s">
        <v>47</v>
      </c>
      <c r="C225" s="19" t="s">
        <v>43</v>
      </c>
      <c r="D225" s="19" t="s">
        <v>151</v>
      </c>
      <c r="E225" s="19" t="s">
        <v>51</v>
      </c>
      <c r="F225" s="7">
        <f t="shared" si="12"/>
        <v>544</v>
      </c>
      <c r="G225" s="7">
        <f t="shared" si="12"/>
        <v>544</v>
      </c>
    </row>
    <row r="226" spans="1:7" s="20" customFormat="1" ht="61.5" customHeight="1" x14ac:dyDescent="0.2">
      <c r="A226" s="9" t="s">
        <v>155</v>
      </c>
      <c r="B226" s="19" t="s">
        <v>47</v>
      </c>
      <c r="C226" s="19" t="s">
        <v>43</v>
      </c>
      <c r="D226" s="19" t="s">
        <v>151</v>
      </c>
      <c r="E226" s="19" t="s">
        <v>156</v>
      </c>
      <c r="F226" s="7">
        <v>544</v>
      </c>
      <c r="G226" s="7">
        <v>544</v>
      </c>
    </row>
    <row r="227" spans="1:7" ht="15.75" x14ac:dyDescent="0.25">
      <c r="A227" s="2" t="s">
        <v>30</v>
      </c>
      <c r="B227" s="3" t="s">
        <v>47</v>
      </c>
      <c r="C227" s="3" t="s">
        <v>45</v>
      </c>
      <c r="D227" s="3"/>
      <c r="E227" s="3"/>
      <c r="F227" s="4">
        <f>+F228+F233</f>
        <v>19981.900000000001</v>
      </c>
      <c r="G227" s="4">
        <f>+G228+G233</f>
        <v>20745</v>
      </c>
    </row>
    <row r="228" spans="1:7" ht="90" x14ac:dyDescent="0.25">
      <c r="A228" s="8" t="s">
        <v>266</v>
      </c>
      <c r="B228" s="5" t="s">
        <v>47</v>
      </c>
      <c r="C228" s="5" t="s">
        <v>45</v>
      </c>
      <c r="D228" s="5" t="s">
        <v>116</v>
      </c>
      <c r="E228" s="3"/>
      <c r="F228" s="6">
        <f>+F229</f>
        <v>19267.900000000001</v>
      </c>
      <c r="G228" s="6">
        <f>+G229</f>
        <v>20031</v>
      </c>
    </row>
    <row r="229" spans="1:7" ht="45" x14ac:dyDescent="0.2">
      <c r="A229" s="8" t="s">
        <v>118</v>
      </c>
      <c r="B229" s="5" t="s">
        <v>47</v>
      </c>
      <c r="C229" s="5" t="s">
        <v>45</v>
      </c>
      <c r="D229" s="5" t="s">
        <v>117</v>
      </c>
      <c r="E229" s="5"/>
      <c r="F229" s="6">
        <f t="shared" ref="F229:G230" si="13">+F230</f>
        <v>19267.900000000001</v>
      </c>
      <c r="G229" s="6">
        <f t="shared" si="13"/>
        <v>20031</v>
      </c>
    </row>
    <row r="230" spans="1:7" ht="45" x14ac:dyDescent="0.2">
      <c r="A230" s="8" t="s">
        <v>123</v>
      </c>
      <c r="B230" s="5" t="s">
        <v>47</v>
      </c>
      <c r="C230" s="5" t="s">
        <v>45</v>
      </c>
      <c r="D230" s="5" t="s">
        <v>85</v>
      </c>
      <c r="E230" s="5"/>
      <c r="F230" s="6">
        <f t="shared" si="13"/>
        <v>19267.900000000001</v>
      </c>
      <c r="G230" s="6">
        <f t="shared" si="13"/>
        <v>20031</v>
      </c>
    </row>
    <row r="231" spans="1:7" s="20" customFormat="1" ht="59.25" customHeight="1" x14ac:dyDescent="0.2">
      <c r="A231" s="9" t="s">
        <v>97</v>
      </c>
      <c r="B231" s="19" t="s">
        <v>47</v>
      </c>
      <c r="C231" s="19" t="s">
        <v>45</v>
      </c>
      <c r="D231" s="19" t="s">
        <v>85</v>
      </c>
      <c r="E231" s="19" t="s">
        <v>51</v>
      </c>
      <c r="F231" s="7">
        <f>+F232</f>
        <v>19267.900000000001</v>
      </c>
      <c r="G231" s="7">
        <f>+G232</f>
        <v>20031</v>
      </c>
    </row>
    <row r="232" spans="1:7" s="20" customFormat="1" ht="59.25" customHeight="1" x14ac:dyDescent="0.2">
      <c r="A232" s="9" t="s">
        <v>155</v>
      </c>
      <c r="B232" s="19" t="s">
        <v>47</v>
      </c>
      <c r="C232" s="19" t="s">
        <v>45</v>
      </c>
      <c r="D232" s="19" t="s">
        <v>85</v>
      </c>
      <c r="E232" s="19" t="s">
        <v>156</v>
      </c>
      <c r="F232" s="35">
        <v>19267.900000000001</v>
      </c>
      <c r="G232" s="7">
        <v>20031</v>
      </c>
    </row>
    <row r="233" spans="1:7" ht="107.25" customHeight="1" x14ac:dyDescent="0.2">
      <c r="A233" s="8" t="s">
        <v>195</v>
      </c>
      <c r="B233" s="5" t="s">
        <v>47</v>
      </c>
      <c r="C233" s="5" t="s">
        <v>45</v>
      </c>
      <c r="D233" s="5" t="s">
        <v>86</v>
      </c>
      <c r="E233" s="5"/>
      <c r="F233" s="6">
        <f>+F234</f>
        <v>714</v>
      </c>
      <c r="G233" s="6">
        <f>+G234</f>
        <v>714</v>
      </c>
    </row>
    <row r="234" spans="1:7" s="21" customFormat="1" ht="60.75" customHeight="1" x14ac:dyDescent="0.2">
      <c r="A234" s="9" t="s">
        <v>97</v>
      </c>
      <c r="B234" s="19" t="s">
        <v>47</v>
      </c>
      <c r="C234" s="19" t="s">
        <v>45</v>
      </c>
      <c r="D234" s="19" t="s">
        <v>86</v>
      </c>
      <c r="E234" s="19" t="s">
        <v>51</v>
      </c>
      <c r="F234" s="7">
        <f>+F235</f>
        <v>714</v>
      </c>
      <c r="G234" s="7">
        <f>+G235</f>
        <v>714</v>
      </c>
    </row>
    <row r="235" spans="1:7" s="21" customFormat="1" ht="60.75" customHeight="1" x14ac:dyDescent="0.2">
      <c r="A235" s="9" t="s">
        <v>155</v>
      </c>
      <c r="B235" s="19" t="s">
        <v>47</v>
      </c>
      <c r="C235" s="19" t="s">
        <v>45</v>
      </c>
      <c r="D235" s="19" t="s">
        <v>86</v>
      </c>
      <c r="E235" s="19" t="s">
        <v>156</v>
      </c>
      <c r="F235" s="7">
        <v>714</v>
      </c>
      <c r="G235" s="7">
        <v>714</v>
      </c>
    </row>
    <row r="236" spans="1:7" s="17" customFormat="1" ht="15.75" x14ac:dyDescent="0.25">
      <c r="A236" s="2" t="s">
        <v>66</v>
      </c>
      <c r="B236" s="3" t="s">
        <v>47</v>
      </c>
      <c r="C236" s="3" t="s">
        <v>4</v>
      </c>
      <c r="D236" s="3"/>
      <c r="E236" s="3"/>
      <c r="F236" s="4">
        <f t="shared" ref="F236:G239" si="14">+F237</f>
        <v>2441</v>
      </c>
      <c r="G236" s="4">
        <f t="shared" si="14"/>
        <v>2441</v>
      </c>
    </row>
    <row r="237" spans="1:7" s="17" customFormat="1" ht="90" x14ac:dyDescent="0.25">
      <c r="A237" s="8" t="s">
        <v>266</v>
      </c>
      <c r="B237" s="5" t="s">
        <v>47</v>
      </c>
      <c r="C237" s="5" t="s">
        <v>4</v>
      </c>
      <c r="D237" s="5" t="s">
        <v>116</v>
      </c>
      <c r="E237" s="3"/>
      <c r="F237" s="6">
        <f t="shared" si="14"/>
        <v>2441</v>
      </c>
      <c r="G237" s="6">
        <f t="shared" si="14"/>
        <v>2441</v>
      </c>
    </row>
    <row r="238" spans="1:7" s="17" customFormat="1" ht="18.75" customHeight="1" x14ac:dyDescent="0.25">
      <c r="A238" s="8" t="s">
        <v>119</v>
      </c>
      <c r="B238" s="5" t="s">
        <v>47</v>
      </c>
      <c r="C238" s="5" t="s">
        <v>4</v>
      </c>
      <c r="D238" s="5" t="s">
        <v>120</v>
      </c>
      <c r="E238" s="3"/>
      <c r="F238" s="6">
        <f>+F239</f>
        <v>2441</v>
      </c>
      <c r="G238" s="6">
        <f>+G239</f>
        <v>2441</v>
      </c>
    </row>
    <row r="239" spans="1:7" ht="15" customHeight="1" x14ac:dyDescent="0.2">
      <c r="A239" s="8" t="s">
        <v>124</v>
      </c>
      <c r="B239" s="5" t="s">
        <v>47</v>
      </c>
      <c r="C239" s="5" t="s">
        <v>4</v>
      </c>
      <c r="D239" s="5" t="s">
        <v>87</v>
      </c>
      <c r="E239" s="5"/>
      <c r="F239" s="6">
        <f t="shared" si="14"/>
        <v>2441</v>
      </c>
      <c r="G239" s="6">
        <f t="shared" si="14"/>
        <v>2441</v>
      </c>
    </row>
    <row r="240" spans="1:7" s="20" customFormat="1" ht="60.75" customHeight="1" x14ac:dyDescent="0.2">
      <c r="A240" s="9" t="s">
        <v>97</v>
      </c>
      <c r="B240" s="19" t="s">
        <v>47</v>
      </c>
      <c r="C240" s="19" t="s">
        <v>4</v>
      </c>
      <c r="D240" s="19" t="s">
        <v>87</v>
      </c>
      <c r="E240" s="19" t="s">
        <v>51</v>
      </c>
      <c r="F240" s="7">
        <f>+F241</f>
        <v>2441</v>
      </c>
      <c r="G240" s="7">
        <f>+G241</f>
        <v>2441</v>
      </c>
    </row>
    <row r="241" spans="1:7" s="20" customFormat="1" ht="60.75" customHeight="1" x14ac:dyDescent="0.2">
      <c r="A241" s="9" t="s">
        <v>155</v>
      </c>
      <c r="B241" s="19" t="s">
        <v>47</v>
      </c>
      <c r="C241" s="19" t="s">
        <v>4</v>
      </c>
      <c r="D241" s="19" t="s">
        <v>87</v>
      </c>
      <c r="E241" s="19" t="s">
        <v>156</v>
      </c>
      <c r="F241" s="7">
        <v>2441</v>
      </c>
      <c r="G241" s="7">
        <v>2441</v>
      </c>
    </row>
    <row r="242" spans="1:7" s="20" customFormat="1" ht="31.5" x14ac:dyDescent="0.25">
      <c r="A242" s="11" t="s">
        <v>309</v>
      </c>
      <c r="B242" s="3" t="s">
        <v>16</v>
      </c>
      <c r="C242" s="3" t="s">
        <v>44</v>
      </c>
      <c r="D242" s="3"/>
      <c r="E242" s="3"/>
      <c r="F242" s="4">
        <f t="shared" ref="F242:G247" si="15">+F243</f>
        <v>1185</v>
      </c>
      <c r="G242" s="4">
        <f t="shared" si="15"/>
        <v>1185</v>
      </c>
    </row>
    <row r="243" spans="1:7" s="20" customFormat="1" ht="47.25" x14ac:dyDescent="0.25">
      <c r="A243" s="11" t="s">
        <v>310</v>
      </c>
      <c r="B243" s="3" t="s">
        <v>16</v>
      </c>
      <c r="C243" s="3" t="s">
        <v>4</v>
      </c>
      <c r="D243" s="3"/>
      <c r="E243" s="3"/>
      <c r="F243" s="4">
        <f>+F244</f>
        <v>1185</v>
      </c>
      <c r="G243" s="4">
        <f>+G244</f>
        <v>1185</v>
      </c>
    </row>
    <row r="244" spans="1:7" s="20" customFormat="1" ht="90" x14ac:dyDescent="0.25">
      <c r="A244" s="8" t="s">
        <v>266</v>
      </c>
      <c r="B244" s="5" t="s">
        <v>16</v>
      </c>
      <c r="C244" s="5" t="s">
        <v>4</v>
      </c>
      <c r="D244" s="5" t="s">
        <v>116</v>
      </c>
      <c r="E244" s="3"/>
      <c r="F244" s="6">
        <f>+F245</f>
        <v>1185</v>
      </c>
      <c r="G244" s="6">
        <f>+G245</f>
        <v>1185</v>
      </c>
    </row>
    <row r="245" spans="1:7" s="20" customFormat="1" ht="45.75" x14ac:dyDescent="0.25">
      <c r="A245" s="12" t="s">
        <v>311</v>
      </c>
      <c r="B245" s="5" t="s">
        <v>16</v>
      </c>
      <c r="C245" s="5" t="s">
        <v>4</v>
      </c>
      <c r="D245" s="5" t="s">
        <v>313</v>
      </c>
      <c r="E245" s="3"/>
      <c r="F245" s="6">
        <f t="shared" si="15"/>
        <v>1185</v>
      </c>
      <c r="G245" s="6">
        <f t="shared" si="15"/>
        <v>1185</v>
      </c>
    </row>
    <row r="246" spans="1:7" s="20" customFormat="1" ht="30" x14ac:dyDescent="0.2">
      <c r="A246" s="8" t="s">
        <v>312</v>
      </c>
      <c r="B246" s="5" t="s">
        <v>16</v>
      </c>
      <c r="C246" s="5" t="s">
        <v>4</v>
      </c>
      <c r="D246" s="5" t="s">
        <v>314</v>
      </c>
      <c r="E246" s="5" t="s">
        <v>41</v>
      </c>
      <c r="F246" s="6">
        <f t="shared" si="15"/>
        <v>1185</v>
      </c>
      <c r="G246" s="6">
        <f t="shared" si="15"/>
        <v>1185</v>
      </c>
    </row>
    <row r="247" spans="1:7" s="20" customFormat="1" ht="75" x14ac:dyDescent="0.2">
      <c r="A247" s="9" t="s">
        <v>97</v>
      </c>
      <c r="B247" s="19" t="s">
        <v>16</v>
      </c>
      <c r="C247" s="19" t="s">
        <v>4</v>
      </c>
      <c r="D247" s="19" t="s">
        <v>314</v>
      </c>
      <c r="E247" s="19" t="s">
        <v>51</v>
      </c>
      <c r="F247" s="7">
        <f t="shared" si="15"/>
        <v>1185</v>
      </c>
      <c r="G247" s="7">
        <f t="shared" si="15"/>
        <v>1185</v>
      </c>
    </row>
    <row r="248" spans="1:7" s="20" customFormat="1" ht="75" x14ac:dyDescent="0.2">
      <c r="A248" s="9" t="s">
        <v>155</v>
      </c>
      <c r="B248" s="19" t="s">
        <v>16</v>
      </c>
      <c r="C248" s="19" t="s">
        <v>4</v>
      </c>
      <c r="D248" s="19" t="s">
        <v>314</v>
      </c>
      <c r="E248" s="19" t="s">
        <v>156</v>
      </c>
      <c r="F248" s="7">
        <v>1185</v>
      </c>
      <c r="G248" s="7">
        <v>1185</v>
      </c>
    </row>
    <row r="249" spans="1:7" ht="15.75" x14ac:dyDescent="0.25">
      <c r="A249" s="2" t="s">
        <v>10</v>
      </c>
      <c r="B249" s="3" t="s">
        <v>11</v>
      </c>
      <c r="C249" s="3" t="s">
        <v>44</v>
      </c>
      <c r="D249" s="3"/>
      <c r="E249" s="3"/>
      <c r="F249" s="4">
        <f>+F250+F262+F293+F298+F285</f>
        <v>886546.3</v>
      </c>
      <c r="G249" s="4">
        <f>+G250+G262+G293+G298+G285</f>
        <v>898682.2</v>
      </c>
    </row>
    <row r="250" spans="1:7" ht="15.75" x14ac:dyDescent="0.25">
      <c r="A250" s="2" t="s">
        <v>9</v>
      </c>
      <c r="B250" s="3" t="s">
        <v>11</v>
      </c>
      <c r="C250" s="3" t="s">
        <v>43</v>
      </c>
      <c r="D250" s="3"/>
      <c r="E250" s="3"/>
      <c r="F250" s="4">
        <f>+F251</f>
        <v>120031</v>
      </c>
      <c r="G250" s="4">
        <f>+G251</f>
        <v>120948</v>
      </c>
    </row>
    <row r="251" spans="1:7" ht="75" x14ac:dyDescent="0.2">
      <c r="A251" s="8" t="s">
        <v>125</v>
      </c>
      <c r="B251" s="5" t="s">
        <v>11</v>
      </c>
      <c r="C251" s="5" t="s">
        <v>43</v>
      </c>
      <c r="D251" s="5" t="s">
        <v>126</v>
      </c>
      <c r="E251" s="5"/>
      <c r="F251" s="6">
        <f>+F252</f>
        <v>120031</v>
      </c>
      <c r="G251" s="6">
        <f>+G252</f>
        <v>120948</v>
      </c>
    </row>
    <row r="252" spans="1:7" ht="45" x14ac:dyDescent="0.2">
      <c r="A252" s="8" t="s">
        <v>127</v>
      </c>
      <c r="B252" s="5" t="s">
        <v>128</v>
      </c>
      <c r="C252" s="5" t="s">
        <v>43</v>
      </c>
      <c r="D252" s="5" t="s">
        <v>129</v>
      </c>
      <c r="E252" s="5"/>
      <c r="F252" s="6">
        <f>+F253+F256+F259</f>
        <v>120031</v>
      </c>
      <c r="G252" s="6">
        <f>+G253+G256+G259</f>
        <v>120948</v>
      </c>
    </row>
    <row r="253" spans="1:7" ht="90" x14ac:dyDescent="0.2">
      <c r="A253" s="8" t="s">
        <v>315</v>
      </c>
      <c r="B253" s="5" t="s">
        <v>11</v>
      </c>
      <c r="C253" s="5" t="s">
        <v>43</v>
      </c>
      <c r="D253" s="23" t="s">
        <v>316</v>
      </c>
      <c r="E253" s="5"/>
      <c r="F253" s="6">
        <f>+F254</f>
        <v>48942</v>
      </c>
      <c r="G253" s="6">
        <f>+G254</f>
        <v>48089</v>
      </c>
    </row>
    <row r="254" spans="1:7" s="20" customFormat="1" ht="63" customHeight="1" x14ac:dyDescent="0.2">
      <c r="A254" s="9" t="s">
        <v>88</v>
      </c>
      <c r="B254" s="19" t="s">
        <v>11</v>
      </c>
      <c r="C254" s="19" t="s">
        <v>43</v>
      </c>
      <c r="D254" s="24" t="s">
        <v>316</v>
      </c>
      <c r="E254" s="19" t="s">
        <v>54</v>
      </c>
      <c r="F254" s="7">
        <f>+F255</f>
        <v>48942</v>
      </c>
      <c r="G254" s="7">
        <f>+G255</f>
        <v>48089</v>
      </c>
    </row>
    <row r="255" spans="1:7" s="20" customFormat="1" ht="30" x14ac:dyDescent="0.2">
      <c r="A255" s="9" t="s">
        <v>165</v>
      </c>
      <c r="B255" s="19" t="s">
        <v>11</v>
      </c>
      <c r="C255" s="19" t="s">
        <v>43</v>
      </c>
      <c r="D255" s="24" t="s">
        <v>316</v>
      </c>
      <c r="E255" s="19" t="s">
        <v>166</v>
      </c>
      <c r="F255" s="7">
        <v>48942</v>
      </c>
      <c r="G255" s="7">
        <v>48089</v>
      </c>
    </row>
    <row r="256" spans="1:7" ht="60" x14ac:dyDescent="0.2">
      <c r="A256" s="8" t="s">
        <v>197</v>
      </c>
      <c r="B256" s="5" t="s">
        <v>11</v>
      </c>
      <c r="C256" s="5" t="s">
        <v>43</v>
      </c>
      <c r="D256" s="5" t="s">
        <v>198</v>
      </c>
      <c r="E256" s="5"/>
      <c r="F256" s="6">
        <f>+F257</f>
        <v>33000</v>
      </c>
      <c r="G256" s="6">
        <f>+G257</f>
        <v>34000</v>
      </c>
    </row>
    <row r="257" spans="1:7" s="20" customFormat="1" ht="59.25" customHeight="1" x14ac:dyDescent="0.2">
      <c r="A257" s="9" t="s">
        <v>88</v>
      </c>
      <c r="B257" s="19" t="s">
        <v>11</v>
      </c>
      <c r="C257" s="19" t="s">
        <v>43</v>
      </c>
      <c r="D257" s="19" t="s">
        <v>198</v>
      </c>
      <c r="E257" s="19" t="s">
        <v>54</v>
      </c>
      <c r="F257" s="7">
        <f>+F258</f>
        <v>33000</v>
      </c>
      <c r="G257" s="7">
        <f>+G258</f>
        <v>34000</v>
      </c>
    </row>
    <row r="258" spans="1:7" s="20" customFormat="1" ht="30" x14ac:dyDescent="0.2">
      <c r="A258" s="9" t="s">
        <v>165</v>
      </c>
      <c r="B258" s="19" t="s">
        <v>11</v>
      </c>
      <c r="C258" s="19" t="s">
        <v>43</v>
      </c>
      <c r="D258" s="19" t="s">
        <v>198</v>
      </c>
      <c r="E258" s="19" t="s">
        <v>166</v>
      </c>
      <c r="F258" s="7">
        <v>33000</v>
      </c>
      <c r="G258" s="7">
        <v>34000</v>
      </c>
    </row>
    <row r="259" spans="1:7" s="17" customFormat="1" ht="135" x14ac:dyDescent="0.2">
      <c r="A259" s="10" t="s">
        <v>347</v>
      </c>
      <c r="B259" s="5" t="s">
        <v>11</v>
      </c>
      <c r="C259" s="5" t="s">
        <v>43</v>
      </c>
      <c r="D259" s="5" t="s">
        <v>89</v>
      </c>
      <c r="E259" s="5"/>
      <c r="F259" s="6">
        <f>+F260</f>
        <v>38089</v>
      </c>
      <c r="G259" s="6">
        <f>+G260</f>
        <v>38859</v>
      </c>
    </row>
    <row r="260" spans="1:7" s="20" customFormat="1" ht="61.5" customHeight="1" x14ac:dyDescent="0.2">
      <c r="A260" s="9" t="s">
        <v>88</v>
      </c>
      <c r="B260" s="19" t="s">
        <v>11</v>
      </c>
      <c r="C260" s="19" t="s">
        <v>43</v>
      </c>
      <c r="D260" s="19" t="s">
        <v>89</v>
      </c>
      <c r="E260" s="19" t="s">
        <v>54</v>
      </c>
      <c r="F260" s="7">
        <f>+F261</f>
        <v>38089</v>
      </c>
      <c r="G260" s="7">
        <f>+G261</f>
        <v>38859</v>
      </c>
    </row>
    <row r="261" spans="1:7" s="20" customFormat="1" ht="30" x14ac:dyDescent="0.2">
      <c r="A261" s="9" t="s">
        <v>165</v>
      </c>
      <c r="B261" s="19" t="s">
        <v>11</v>
      </c>
      <c r="C261" s="19" t="s">
        <v>43</v>
      </c>
      <c r="D261" s="19" t="s">
        <v>89</v>
      </c>
      <c r="E261" s="19" t="s">
        <v>166</v>
      </c>
      <c r="F261" s="7">
        <v>38089</v>
      </c>
      <c r="G261" s="7">
        <v>38859</v>
      </c>
    </row>
    <row r="262" spans="1:7" ht="15.75" x14ac:dyDescent="0.25">
      <c r="A262" s="2" t="s">
        <v>14</v>
      </c>
      <c r="B262" s="3" t="s">
        <v>11</v>
      </c>
      <c r="C262" s="3" t="s">
        <v>45</v>
      </c>
      <c r="D262" s="3"/>
      <c r="E262" s="3"/>
      <c r="F262" s="4">
        <f>+F263</f>
        <v>727941.9</v>
      </c>
      <c r="G262" s="4">
        <f>+G263</f>
        <v>739086.79999999993</v>
      </c>
    </row>
    <row r="263" spans="1:7" ht="75" x14ac:dyDescent="0.2">
      <c r="A263" s="8" t="s">
        <v>125</v>
      </c>
      <c r="B263" s="5" t="s">
        <v>128</v>
      </c>
      <c r="C263" s="5" t="s">
        <v>45</v>
      </c>
      <c r="D263" s="5" t="s">
        <v>126</v>
      </c>
      <c r="E263" s="5"/>
      <c r="F263" s="6">
        <f>+F264</f>
        <v>727941.9</v>
      </c>
      <c r="G263" s="6">
        <f>+G264</f>
        <v>739086.79999999993</v>
      </c>
    </row>
    <row r="264" spans="1:7" ht="45" x14ac:dyDescent="0.2">
      <c r="A264" s="8" t="s">
        <v>130</v>
      </c>
      <c r="B264" s="5" t="s">
        <v>11</v>
      </c>
      <c r="C264" s="5" t="s">
        <v>45</v>
      </c>
      <c r="D264" s="5" t="s">
        <v>131</v>
      </c>
      <c r="E264" s="5"/>
      <c r="F264" s="6">
        <f>+F265+F268+F273+F276+F279+F282</f>
        <v>727941.9</v>
      </c>
      <c r="G264" s="6">
        <f>+G265+G268+G273+G276+G279</f>
        <v>739086.79999999993</v>
      </c>
    </row>
    <row r="265" spans="1:7" ht="168.75" customHeight="1" x14ac:dyDescent="0.2">
      <c r="A265" s="10" t="s">
        <v>317</v>
      </c>
      <c r="B265" s="5" t="s">
        <v>11</v>
      </c>
      <c r="C265" s="5" t="s">
        <v>45</v>
      </c>
      <c r="D265" s="23" t="s">
        <v>318</v>
      </c>
      <c r="E265" s="5"/>
      <c r="F265" s="6">
        <f>+F266</f>
        <v>379756</v>
      </c>
      <c r="G265" s="6">
        <f>+G266</f>
        <v>380921</v>
      </c>
    </row>
    <row r="266" spans="1:7" s="20" customFormat="1" ht="59.25" customHeight="1" x14ac:dyDescent="0.2">
      <c r="A266" s="9" t="s">
        <v>88</v>
      </c>
      <c r="B266" s="19" t="s">
        <v>11</v>
      </c>
      <c r="C266" s="19" t="s">
        <v>45</v>
      </c>
      <c r="D266" s="24" t="s">
        <v>318</v>
      </c>
      <c r="E266" s="19" t="s">
        <v>54</v>
      </c>
      <c r="F266" s="7">
        <f>+F267</f>
        <v>379756</v>
      </c>
      <c r="G266" s="7">
        <f>+G267</f>
        <v>380921</v>
      </c>
    </row>
    <row r="267" spans="1:7" s="20" customFormat="1" ht="30" x14ac:dyDescent="0.2">
      <c r="A267" s="9" t="s">
        <v>165</v>
      </c>
      <c r="B267" s="19" t="s">
        <v>11</v>
      </c>
      <c r="C267" s="19" t="s">
        <v>45</v>
      </c>
      <c r="D267" s="24" t="s">
        <v>318</v>
      </c>
      <c r="E267" s="19" t="s">
        <v>166</v>
      </c>
      <c r="F267" s="7">
        <v>379756</v>
      </c>
      <c r="G267" s="7">
        <v>380921</v>
      </c>
    </row>
    <row r="268" spans="1:7" ht="135" x14ac:dyDescent="0.2">
      <c r="A268" s="22" t="s">
        <v>319</v>
      </c>
      <c r="B268" s="5" t="s">
        <v>11</v>
      </c>
      <c r="C268" s="5" t="s">
        <v>45</v>
      </c>
      <c r="D268" s="5" t="s">
        <v>320</v>
      </c>
      <c r="E268" s="5"/>
      <c r="F268" s="6">
        <f>+F269+F271</f>
        <v>2054</v>
      </c>
      <c r="G268" s="6">
        <f>+G269+G271</f>
        <v>2126</v>
      </c>
    </row>
    <row r="269" spans="1:7" s="20" customFormat="1" ht="136.5" customHeight="1" x14ac:dyDescent="0.2">
      <c r="A269" s="9" t="s">
        <v>98</v>
      </c>
      <c r="B269" s="19" t="s">
        <v>11</v>
      </c>
      <c r="C269" s="19" t="s">
        <v>45</v>
      </c>
      <c r="D269" s="5" t="s">
        <v>320</v>
      </c>
      <c r="E269" s="19" t="s">
        <v>55</v>
      </c>
      <c r="F269" s="7">
        <f>+F270</f>
        <v>1953.1</v>
      </c>
      <c r="G269" s="7">
        <f>+G270</f>
        <v>1953.1</v>
      </c>
    </row>
    <row r="270" spans="1:7" s="20" customFormat="1" ht="45.75" customHeight="1" x14ac:dyDescent="0.2">
      <c r="A270" s="9" t="s">
        <v>161</v>
      </c>
      <c r="B270" s="19" t="s">
        <v>11</v>
      </c>
      <c r="C270" s="19" t="s">
        <v>45</v>
      </c>
      <c r="D270" s="5" t="s">
        <v>320</v>
      </c>
      <c r="E270" s="19" t="s">
        <v>162</v>
      </c>
      <c r="F270" s="7">
        <v>1953.1</v>
      </c>
      <c r="G270" s="7">
        <v>1953.1</v>
      </c>
    </row>
    <row r="271" spans="1:7" s="21" customFormat="1" ht="60.75" customHeight="1" x14ac:dyDescent="0.2">
      <c r="A271" s="9" t="s">
        <v>97</v>
      </c>
      <c r="B271" s="19" t="s">
        <v>11</v>
      </c>
      <c r="C271" s="19" t="s">
        <v>45</v>
      </c>
      <c r="D271" s="5" t="s">
        <v>320</v>
      </c>
      <c r="E271" s="19" t="s">
        <v>51</v>
      </c>
      <c r="F271" s="7">
        <f>+F272</f>
        <v>100.9</v>
      </c>
      <c r="G271" s="7">
        <f>+G272</f>
        <v>172.9</v>
      </c>
    </row>
    <row r="272" spans="1:7" s="21" customFormat="1" ht="60.75" customHeight="1" x14ac:dyDescent="0.2">
      <c r="A272" s="9" t="s">
        <v>155</v>
      </c>
      <c r="B272" s="19" t="s">
        <v>11</v>
      </c>
      <c r="C272" s="19" t="s">
        <v>45</v>
      </c>
      <c r="D272" s="5" t="s">
        <v>320</v>
      </c>
      <c r="E272" s="19" t="s">
        <v>156</v>
      </c>
      <c r="F272" s="7">
        <v>100.9</v>
      </c>
      <c r="G272" s="7">
        <v>172.9</v>
      </c>
    </row>
    <row r="273" spans="1:16" ht="75" x14ac:dyDescent="0.2">
      <c r="A273" s="10" t="s">
        <v>199</v>
      </c>
      <c r="B273" s="5" t="s">
        <v>11</v>
      </c>
      <c r="C273" s="5" t="s">
        <v>45</v>
      </c>
      <c r="D273" s="5" t="s">
        <v>200</v>
      </c>
      <c r="E273" s="5"/>
      <c r="F273" s="6">
        <f>+F274</f>
        <v>285794.5</v>
      </c>
      <c r="G273" s="6">
        <f>+G274</f>
        <v>298898.09999999998</v>
      </c>
    </row>
    <row r="274" spans="1:16" s="20" customFormat="1" ht="60.75" customHeight="1" x14ac:dyDescent="0.2">
      <c r="A274" s="9" t="s">
        <v>88</v>
      </c>
      <c r="B274" s="19" t="s">
        <v>11</v>
      </c>
      <c r="C274" s="19" t="s">
        <v>45</v>
      </c>
      <c r="D274" s="19" t="s">
        <v>200</v>
      </c>
      <c r="E274" s="19" t="s">
        <v>54</v>
      </c>
      <c r="F274" s="7">
        <f>+F275</f>
        <v>285794.5</v>
      </c>
      <c r="G274" s="7">
        <f>+G275</f>
        <v>298898.09999999998</v>
      </c>
    </row>
    <row r="275" spans="1:16" s="20" customFormat="1" ht="30" x14ac:dyDescent="0.2">
      <c r="A275" s="9" t="s">
        <v>165</v>
      </c>
      <c r="B275" s="19" t="s">
        <v>11</v>
      </c>
      <c r="C275" s="19" t="s">
        <v>45</v>
      </c>
      <c r="D275" s="19" t="s">
        <v>200</v>
      </c>
      <c r="E275" s="19" t="s">
        <v>166</v>
      </c>
      <c r="F275" s="7">
        <v>285794.5</v>
      </c>
      <c r="G275" s="7">
        <v>298898.09999999998</v>
      </c>
    </row>
    <row r="276" spans="1:16" ht="75" customHeight="1" x14ac:dyDescent="0.2">
      <c r="A276" s="8" t="s">
        <v>288</v>
      </c>
      <c r="B276" s="5" t="s">
        <v>11</v>
      </c>
      <c r="C276" s="5" t="s">
        <v>45</v>
      </c>
      <c r="D276" s="5" t="s">
        <v>132</v>
      </c>
      <c r="E276" s="5"/>
      <c r="F276" s="6">
        <f>+F277</f>
        <v>35128</v>
      </c>
      <c r="G276" s="6">
        <f>+G277</f>
        <v>35046</v>
      </c>
    </row>
    <row r="277" spans="1:16" s="20" customFormat="1" ht="60.75" customHeight="1" x14ac:dyDescent="0.2">
      <c r="A277" s="9" t="s">
        <v>88</v>
      </c>
      <c r="B277" s="19" t="s">
        <v>11</v>
      </c>
      <c r="C277" s="19" t="s">
        <v>45</v>
      </c>
      <c r="D277" s="19" t="s">
        <v>132</v>
      </c>
      <c r="E277" s="19" t="s">
        <v>54</v>
      </c>
      <c r="F277" s="7">
        <f>+F278</f>
        <v>35128</v>
      </c>
      <c r="G277" s="7">
        <f>+G278</f>
        <v>35046</v>
      </c>
    </row>
    <row r="278" spans="1:16" s="20" customFormat="1" ht="30" x14ac:dyDescent="0.2">
      <c r="A278" s="9" t="s">
        <v>165</v>
      </c>
      <c r="B278" s="19" t="s">
        <v>11</v>
      </c>
      <c r="C278" s="19" t="s">
        <v>45</v>
      </c>
      <c r="D278" s="19" t="s">
        <v>132</v>
      </c>
      <c r="E278" s="19" t="s">
        <v>166</v>
      </c>
      <c r="F278" s="7">
        <v>35128</v>
      </c>
      <c r="G278" s="7">
        <v>35046</v>
      </c>
    </row>
    <row r="279" spans="1:16" s="20" customFormat="1" ht="120.75" customHeight="1" x14ac:dyDescent="0.2">
      <c r="A279" s="9" t="s">
        <v>235</v>
      </c>
      <c r="B279" s="19" t="s">
        <v>11</v>
      </c>
      <c r="C279" s="19" t="s">
        <v>45</v>
      </c>
      <c r="D279" s="19" t="s">
        <v>236</v>
      </c>
      <c r="E279" s="19"/>
      <c r="F279" s="6">
        <f>+F280</f>
        <v>22208.799999999999</v>
      </c>
      <c r="G279" s="6">
        <f>+G280</f>
        <v>22095.7</v>
      </c>
    </row>
    <row r="280" spans="1:16" s="20" customFormat="1" ht="64.5" customHeight="1" x14ac:dyDescent="0.2">
      <c r="A280" s="9" t="s">
        <v>88</v>
      </c>
      <c r="B280" s="19" t="s">
        <v>11</v>
      </c>
      <c r="C280" s="19" t="s">
        <v>45</v>
      </c>
      <c r="D280" s="19" t="s">
        <v>236</v>
      </c>
      <c r="E280" s="19" t="s">
        <v>54</v>
      </c>
      <c r="F280" s="7">
        <f>+F281</f>
        <v>22208.799999999999</v>
      </c>
      <c r="G280" s="7">
        <f>+G281</f>
        <v>22095.7</v>
      </c>
    </row>
    <row r="281" spans="1:16" s="20" customFormat="1" ht="30" x14ac:dyDescent="0.2">
      <c r="A281" s="9" t="s">
        <v>165</v>
      </c>
      <c r="B281" s="19" t="s">
        <v>11</v>
      </c>
      <c r="C281" s="19" t="s">
        <v>45</v>
      </c>
      <c r="D281" s="19" t="s">
        <v>236</v>
      </c>
      <c r="E281" s="19" t="s">
        <v>166</v>
      </c>
      <c r="F281" s="7">
        <v>22208.799999999999</v>
      </c>
      <c r="G281" s="7">
        <v>22095.7</v>
      </c>
    </row>
    <row r="282" spans="1:16" ht="45" x14ac:dyDescent="0.2">
      <c r="A282" s="8" t="s">
        <v>271</v>
      </c>
      <c r="B282" s="5" t="s">
        <v>11</v>
      </c>
      <c r="C282" s="5" t="s">
        <v>45</v>
      </c>
      <c r="D282" s="5" t="s">
        <v>272</v>
      </c>
      <c r="E282" s="5"/>
      <c r="F282" s="6">
        <f>+F283</f>
        <v>3000.6</v>
      </c>
      <c r="G282" s="6"/>
    </row>
    <row r="283" spans="1:16" s="20" customFormat="1" ht="63" customHeight="1" x14ac:dyDescent="0.2">
      <c r="A283" s="9" t="s">
        <v>88</v>
      </c>
      <c r="B283" s="19" t="s">
        <v>11</v>
      </c>
      <c r="C283" s="19" t="s">
        <v>45</v>
      </c>
      <c r="D283" s="19" t="s">
        <v>272</v>
      </c>
      <c r="E283" s="19" t="s">
        <v>54</v>
      </c>
      <c r="F283" s="7">
        <f>+F284</f>
        <v>3000.6</v>
      </c>
      <c r="G283" s="7"/>
    </row>
    <row r="284" spans="1:16" s="20" customFormat="1" ht="30" x14ac:dyDescent="0.2">
      <c r="A284" s="9" t="s">
        <v>165</v>
      </c>
      <c r="B284" s="19" t="s">
        <v>11</v>
      </c>
      <c r="C284" s="19" t="s">
        <v>45</v>
      </c>
      <c r="D284" s="19" t="s">
        <v>272</v>
      </c>
      <c r="E284" s="19" t="s">
        <v>166</v>
      </c>
      <c r="F284" s="7">
        <v>3000.6</v>
      </c>
      <c r="G284" s="7"/>
    </row>
    <row r="285" spans="1:16" s="17" customFormat="1" ht="31.5" x14ac:dyDescent="0.25">
      <c r="A285" s="2" t="s">
        <v>181</v>
      </c>
      <c r="B285" s="3" t="s">
        <v>11</v>
      </c>
      <c r="C285" s="3" t="s">
        <v>4</v>
      </c>
      <c r="D285" s="3"/>
      <c r="E285" s="3"/>
      <c r="F285" s="4">
        <f t="shared" ref="F285:G285" si="16">+F286</f>
        <v>15280</v>
      </c>
      <c r="G285" s="4">
        <f t="shared" si="16"/>
        <v>15399</v>
      </c>
    </row>
    <row r="286" spans="1:16" s="17" customFormat="1" ht="81" customHeight="1" x14ac:dyDescent="0.2">
      <c r="A286" s="27" t="s">
        <v>267</v>
      </c>
      <c r="B286" s="5" t="s">
        <v>11</v>
      </c>
      <c r="C286" s="5" t="s">
        <v>4</v>
      </c>
      <c r="D286" s="5" t="s">
        <v>191</v>
      </c>
      <c r="E286" s="5"/>
      <c r="F286" s="6">
        <f>SUM(F287,F290)</f>
        <v>15280</v>
      </c>
      <c r="G286" s="6">
        <f>SUM(G287,G290)</f>
        <v>15399</v>
      </c>
    </row>
    <row r="287" spans="1:16" ht="45" x14ac:dyDescent="0.2">
      <c r="A287" s="22" t="s">
        <v>237</v>
      </c>
      <c r="B287" s="5" t="s">
        <v>11</v>
      </c>
      <c r="C287" s="5" t="s">
        <v>4</v>
      </c>
      <c r="D287" s="5" t="s">
        <v>238</v>
      </c>
      <c r="E287" s="5"/>
      <c r="F287" s="6">
        <f t="shared" ref="F287:G291" si="17">+F288</f>
        <v>10708</v>
      </c>
      <c r="G287" s="6">
        <f t="shared" si="17"/>
        <v>10827</v>
      </c>
    </row>
    <row r="288" spans="1:16" s="20" customFormat="1" ht="61.5" customHeight="1" x14ac:dyDescent="0.2">
      <c r="A288" s="9" t="s">
        <v>88</v>
      </c>
      <c r="B288" s="19" t="s">
        <v>11</v>
      </c>
      <c r="C288" s="19" t="s">
        <v>4</v>
      </c>
      <c r="D288" s="19" t="s">
        <v>238</v>
      </c>
      <c r="E288" s="19" t="s">
        <v>54</v>
      </c>
      <c r="F288" s="7">
        <f t="shared" si="17"/>
        <v>10708</v>
      </c>
      <c r="G288" s="7">
        <f t="shared" si="17"/>
        <v>10827</v>
      </c>
      <c r="P288" s="28"/>
    </row>
    <row r="289" spans="1:16" s="20" customFormat="1" ht="30" x14ac:dyDescent="0.2">
      <c r="A289" s="9" t="s">
        <v>165</v>
      </c>
      <c r="B289" s="19" t="s">
        <v>11</v>
      </c>
      <c r="C289" s="19" t="s">
        <v>4</v>
      </c>
      <c r="D289" s="19" t="s">
        <v>238</v>
      </c>
      <c r="E289" s="19" t="s">
        <v>166</v>
      </c>
      <c r="F289" s="7">
        <v>10708</v>
      </c>
      <c r="G289" s="7">
        <v>10827</v>
      </c>
      <c r="P289" s="28"/>
    </row>
    <row r="290" spans="1:16" ht="79.5" customHeight="1" x14ac:dyDescent="0.2">
      <c r="A290" s="22" t="s">
        <v>335</v>
      </c>
      <c r="B290" s="5" t="s">
        <v>11</v>
      </c>
      <c r="C290" s="5" t="s">
        <v>4</v>
      </c>
      <c r="D290" s="5" t="s">
        <v>334</v>
      </c>
      <c r="E290" s="5"/>
      <c r="F290" s="6">
        <f t="shared" si="17"/>
        <v>4572</v>
      </c>
      <c r="G290" s="6">
        <f t="shared" si="17"/>
        <v>4572</v>
      </c>
    </row>
    <row r="291" spans="1:16" s="20" customFormat="1" ht="61.5" customHeight="1" x14ac:dyDescent="0.2">
      <c r="A291" s="9" t="s">
        <v>88</v>
      </c>
      <c r="B291" s="19" t="s">
        <v>11</v>
      </c>
      <c r="C291" s="19" t="s">
        <v>4</v>
      </c>
      <c r="D291" s="19" t="s">
        <v>334</v>
      </c>
      <c r="E291" s="19" t="s">
        <v>54</v>
      </c>
      <c r="F291" s="7">
        <f t="shared" si="17"/>
        <v>4572</v>
      </c>
      <c r="G291" s="7">
        <f t="shared" si="17"/>
        <v>4572</v>
      </c>
      <c r="P291" s="28"/>
    </row>
    <row r="292" spans="1:16" s="20" customFormat="1" ht="30" x14ac:dyDescent="0.2">
      <c r="A292" s="9" t="s">
        <v>165</v>
      </c>
      <c r="B292" s="19" t="s">
        <v>11</v>
      </c>
      <c r="C292" s="19" t="s">
        <v>4</v>
      </c>
      <c r="D292" s="19" t="s">
        <v>334</v>
      </c>
      <c r="E292" s="19" t="s">
        <v>166</v>
      </c>
      <c r="F292" s="7">
        <v>4572</v>
      </c>
      <c r="G292" s="7">
        <v>4572</v>
      </c>
      <c r="P292" s="28"/>
    </row>
    <row r="293" spans="1:16" s="17" customFormat="1" ht="15.75" x14ac:dyDescent="0.25">
      <c r="A293" s="2" t="s">
        <v>182</v>
      </c>
      <c r="B293" s="3" t="s">
        <v>11</v>
      </c>
      <c r="C293" s="3" t="s">
        <v>11</v>
      </c>
      <c r="D293" s="3"/>
      <c r="E293" s="3"/>
      <c r="F293" s="4">
        <f>+F294</f>
        <v>580</v>
      </c>
      <c r="G293" s="4">
        <f>+G294</f>
        <v>580</v>
      </c>
    </row>
    <row r="294" spans="1:16" ht="75" x14ac:dyDescent="0.2">
      <c r="A294" s="8" t="s">
        <v>268</v>
      </c>
      <c r="B294" s="5" t="s">
        <v>11</v>
      </c>
      <c r="C294" s="5" t="s">
        <v>11</v>
      </c>
      <c r="D294" s="5" t="s">
        <v>147</v>
      </c>
      <c r="E294" s="5"/>
      <c r="F294" s="6">
        <f t="shared" ref="F294:G296" si="18">+F295</f>
        <v>580</v>
      </c>
      <c r="G294" s="6">
        <f t="shared" si="18"/>
        <v>580</v>
      </c>
    </row>
    <row r="295" spans="1:16" ht="30" x14ac:dyDescent="0.2">
      <c r="A295" s="8" t="s">
        <v>283</v>
      </c>
      <c r="B295" s="5" t="s">
        <v>11</v>
      </c>
      <c r="C295" s="5" t="s">
        <v>11</v>
      </c>
      <c r="D295" s="5" t="s">
        <v>91</v>
      </c>
      <c r="E295" s="5"/>
      <c r="F295" s="6">
        <f t="shared" si="18"/>
        <v>580</v>
      </c>
      <c r="G295" s="6">
        <f t="shared" si="18"/>
        <v>580</v>
      </c>
    </row>
    <row r="296" spans="1:16" s="20" customFormat="1" ht="60" customHeight="1" x14ac:dyDescent="0.2">
      <c r="A296" s="9" t="s">
        <v>88</v>
      </c>
      <c r="B296" s="19" t="s">
        <v>11</v>
      </c>
      <c r="C296" s="19" t="s">
        <v>11</v>
      </c>
      <c r="D296" s="19" t="s">
        <v>91</v>
      </c>
      <c r="E296" s="19" t="s">
        <v>54</v>
      </c>
      <c r="F296" s="7">
        <f t="shared" si="18"/>
        <v>580</v>
      </c>
      <c r="G296" s="7">
        <f t="shared" si="18"/>
        <v>580</v>
      </c>
    </row>
    <row r="297" spans="1:16" s="20" customFormat="1" ht="30" x14ac:dyDescent="0.2">
      <c r="A297" s="9" t="s">
        <v>165</v>
      </c>
      <c r="B297" s="19" t="s">
        <v>11</v>
      </c>
      <c r="C297" s="19" t="s">
        <v>11</v>
      </c>
      <c r="D297" s="19" t="s">
        <v>91</v>
      </c>
      <c r="E297" s="19" t="s">
        <v>166</v>
      </c>
      <c r="F297" s="7">
        <v>580</v>
      </c>
      <c r="G297" s="7">
        <v>580</v>
      </c>
    </row>
    <row r="298" spans="1:16" s="17" customFormat="1" ht="31.5" x14ac:dyDescent="0.25">
      <c r="A298" s="2" t="s">
        <v>15</v>
      </c>
      <c r="B298" s="3" t="s">
        <v>11</v>
      </c>
      <c r="C298" s="3" t="s">
        <v>13</v>
      </c>
      <c r="D298" s="3"/>
      <c r="E298" s="3"/>
      <c r="F298" s="4">
        <f t="shared" ref="F298:G300" si="19">+F299</f>
        <v>22713.4</v>
      </c>
      <c r="G298" s="4">
        <f t="shared" si="19"/>
        <v>22668.400000000001</v>
      </c>
    </row>
    <row r="299" spans="1:16" s="17" customFormat="1" ht="75" x14ac:dyDescent="0.2">
      <c r="A299" s="8" t="s">
        <v>125</v>
      </c>
      <c r="B299" s="5" t="s">
        <v>128</v>
      </c>
      <c r="C299" s="5" t="s">
        <v>13</v>
      </c>
      <c r="D299" s="5" t="s">
        <v>126</v>
      </c>
      <c r="E299" s="5"/>
      <c r="F299" s="6">
        <f>+F300+F308+F312</f>
        <v>22713.4</v>
      </c>
      <c r="G299" s="6">
        <f>+G300+G308+G312</f>
        <v>22668.400000000001</v>
      </c>
    </row>
    <row r="300" spans="1:16" s="17" customFormat="1" ht="45" x14ac:dyDescent="0.2">
      <c r="A300" s="8" t="s">
        <v>130</v>
      </c>
      <c r="B300" s="5" t="s">
        <v>11</v>
      </c>
      <c r="C300" s="5" t="s">
        <v>13</v>
      </c>
      <c r="D300" s="5" t="s">
        <v>131</v>
      </c>
      <c r="E300" s="5"/>
      <c r="F300" s="6">
        <f t="shared" si="19"/>
        <v>13292</v>
      </c>
      <c r="G300" s="6">
        <f t="shared" si="19"/>
        <v>13247</v>
      </c>
    </row>
    <row r="301" spans="1:16" s="17" customFormat="1" ht="135" x14ac:dyDescent="0.2">
      <c r="A301" s="8" t="s">
        <v>67</v>
      </c>
      <c r="B301" s="5" t="s">
        <v>11</v>
      </c>
      <c r="C301" s="5" t="s">
        <v>13</v>
      </c>
      <c r="D301" s="5" t="s">
        <v>90</v>
      </c>
      <c r="E301" s="5"/>
      <c r="F301" s="6">
        <f>+F302+F304+F306</f>
        <v>13292</v>
      </c>
      <c r="G301" s="6">
        <f>+G302+G304+G306</f>
        <v>13247</v>
      </c>
    </row>
    <row r="302" spans="1:16" s="20" customFormat="1" ht="135.75" customHeight="1" x14ac:dyDescent="0.2">
      <c r="A302" s="9" t="s">
        <v>98</v>
      </c>
      <c r="B302" s="19" t="s">
        <v>11</v>
      </c>
      <c r="C302" s="19" t="s">
        <v>13</v>
      </c>
      <c r="D302" s="19" t="s">
        <v>90</v>
      </c>
      <c r="E302" s="19" t="s">
        <v>55</v>
      </c>
      <c r="F302" s="7">
        <f>+F303</f>
        <v>11415</v>
      </c>
      <c r="G302" s="7">
        <f>+G303</f>
        <v>11415.1</v>
      </c>
    </row>
    <row r="303" spans="1:16" s="20" customFormat="1" ht="45" customHeight="1" x14ac:dyDescent="0.2">
      <c r="A303" s="9" t="s">
        <v>161</v>
      </c>
      <c r="B303" s="19" t="s">
        <v>11</v>
      </c>
      <c r="C303" s="19" t="s">
        <v>13</v>
      </c>
      <c r="D303" s="19" t="s">
        <v>90</v>
      </c>
      <c r="E303" s="19" t="s">
        <v>162</v>
      </c>
      <c r="F303" s="7">
        <v>11415</v>
      </c>
      <c r="G303" s="7">
        <v>11415.1</v>
      </c>
    </row>
    <row r="304" spans="1:16" s="20" customFormat="1" ht="60.75" customHeight="1" x14ac:dyDescent="0.2">
      <c r="A304" s="9" t="s">
        <v>97</v>
      </c>
      <c r="B304" s="19" t="s">
        <v>11</v>
      </c>
      <c r="C304" s="19" t="s">
        <v>13</v>
      </c>
      <c r="D304" s="19" t="s">
        <v>90</v>
      </c>
      <c r="E304" s="19" t="s">
        <v>51</v>
      </c>
      <c r="F304" s="7">
        <f>+F305</f>
        <v>1872</v>
      </c>
      <c r="G304" s="7">
        <f>+G305</f>
        <v>1826.9</v>
      </c>
    </row>
    <row r="305" spans="1:7" s="20" customFormat="1" ht="60.75" customHeight="1" x14ac:dyDescent="0.2">
      <c r="A305" s="9" t="s">
        <v>155</v>
      </c>
      <c r="B305" s="19" t="s">
        <v>11</v>
      </c>
      <c r="C305" s="19" t="s">
        <v>13</v>
      </c>
      <c r="D305" s="19" t="s">
        <v>90</v>
      </c>
      <c r="E305" s="19" t="s">
        <v>156</v>
      </c>
      <c r="F305" s="7">
        <v>1872</v>
      </c>
      <c r="G305" s="7">
        <v>1826.9</v>
      </c>
    </row>
    <row r="306" spans="1:7" s="20" customFormat="1" ht="33" customHeight="1" x14ac:dyDescent="0.2">
      <c r="A306" s="9" t="s">
        <v>57</v>
      </c>
      <c r="B306" s="19" t="s">
        <v>11</v>
      </c>
      <c r="C306" s="19" t="s">
        <v>13</v>
      </c>
      <c r="D306" s="19" t="s">
        <v>90</v>
      </c>
      <c r="E306" s="19" t="s">
        <v>56</v>
      </c>
      <c r="F306" s="7">
        <f>+F307</f>
        <v>5</v>
      </c>
      <c r="G306" s="7">
        <f>+G307</f>
        <v>5</v>
      </c>
    </row>
    <row r="307" spans="1:7" s="20" customFormat="1" ht="32.25" customHeight="1" x14ac:dyDescent="0.2">
      <c r="A307" s="9" t="s">
        <v>157</v>
      </c>
      <c r="B307" s="19" t="s">
        <v>11</v>
      </c>
      <c r="C307" s="19" t="s">
        <v>13</v>
      </c>
      <c r="D307" s="19" t="s">
        <v>90</v>
      </c>
      <c r="E307" s="19" t="s">
        <v>158</v>
      </c>
      <c r="F307" s="7">
        <v>5</v>
      </c>
      <c r="G307" s="7">
        <v>5</v>
      </c>
    </row>
    <row r="308" spans="1:7" s="17" customFormat="1" ht="45" x14ac:dyDescent="0.2">
      <c r="A308" s="8" t="s">
        <v>133</v>
      </c>
      <c r="B308" s="5" t="s">
        <v>11</v>
      </c>
      <c r="C308" s="5" t="s">
        <v>13</v>
      </c>
      <c r="D308" s="5" t="s">
        <v>134</v>
      </c>
      <c r="E308" s="5"/>
      <c r="F308" s="6">
        <f t="shared" ref="F308:G309" si="20">+F309</f>
        <v>7119</v>
      </c>
      <c r="G308" s="6">
        <f t="shared" si="20"/>
        <v>7119</v>
      </c>
    </row>
    <row r="309" spans="1:7" ht="45" x14ac:dyDescent="0.2">
      <c r="A309" s="22" t="s">
        <v>287</v>
      </c>
      <c r="B309" s="5" t="s">
        <v>11</v>
      </c>
      <c r="C309" s="5" t="s">
        <v>13</v>
      </c>
      <c r="D309" s="5" t="s">
        <v>239</v>
      </c>
      <c r="E309" s="5"/>
      <c r="F309" s="6">
        <f t="shared" si="20"/>
        <v>7119</v>
      </c>
      <c r="G309" s="6">
        <f t="shared" si="20"/>
        <v>7119</v>
      </c>
    </row>
    <row r="310" spans="1:7" s="20" customFormat="1" ht="62.25" customHeight="1" x14ac:dyDescent="0.2">
      <c r="A310" s="9" t="s">
        <v>88</v>
      </c>
      <c r="B310" s="19" t="s">
        <v>11</v>
      </c>
      <c r="C310" s="19" t="s">
        <v>13</v>
      </c>
      <c r="D310" s="19" t="s">
        <v>239</v>
      </c>
      <c r="E310" s="19" t="s">
        <v>54</v>
      </c>
      <c r="F310" s="7">
        <f>+F311</f>
        <v>7119</v>
      </c>
      <c r="G310" s="7">
        <f>+G311</f>
        <v>7119</v>
      </c>
    </row>
    <row r="311" spans="1:7" s="20" customFormat="1" ht="30" x14ac:dyDescent="0.2">
      <c r="A311" s="9" t="s">
        <v>165</v>
      </c>
      <c r="B311" s="19" t="s">
        <v>11</v>
      </c>
      <c r="C311" s="19" t="s">
        <v>13</v>
      </c>
      <c r="D311" s="19" t="s">
        <v>239</v>
      </c>
      <c r="E311" s="19" t="s">
        <v>166</v>
      </c>
      <c r="F311" s="7">
        <v>7119</v>
      </c>
      <c r="G311" s="7">
        <v>7119</v>
      </c>
    </row>
    <row r="312" spans="1:7" s="20" customFormat="1" ht="105" x14ac:dyDescent="0.2">
      <c r="A312" s="8" t="s">
        <v>350</v>
      </c>
      <c r="B312" s="5" t="s">
        <v>11</v>
      </c>
      <c r="C312" s="5" t="s">
        <v>13</v>
      </c>
      <c r="D312" s="5" t="s">
        <v>285</v>
      </c>
      <c r="E312" s="19"/>
      <c r="F312" s="6">
        <f t="shared" ref="F312:G314" si="21">+F313</f>
        <v>2302.4</v>
      </c>
      <c r="G312" s="6">
        <f t="shared" si="21"/>
        <v>2302.4</v>
      </c>
    </row>
    <row r="313" spans="1:7" s="20" customFormat="1" ht="120" x14ac:dyDescent="0.2">
      <c r="A313" s="8" t="s">
        <v>284</v>
      </c>
      <c r="B313" s="5" t="s">
        <v>11</v>
      </c>
      <c r="C313" s="5" t="s">
        <v>13</v>
      </c>
      <c r="D313" s="5" t="s">
        <v>286</v>
      </c>
      <c r="E313" s="19"/>
      <c r="F313" s="6">
        <f t="shared" si="21"/>
        <v>2302.4</v>
      </c>
      <c r="G313" s="6">
        <f t="shared" si="21"/>
        <v>2302.4</v>
      </c>
    </row>
    <row r="314" spans="1:7" s="20" customFormat="1" ht="61.5" customHeight="1" x14ac:dyDescent="0.2">
      <c r="A314" s="9" t="s">
        <v>88</v>
      </c>
      <c r="B314" s="19" t="s">
        <v>11</v>
      </c>
      <c r="C314" s="19" t="s">
        <v>13</v>
      </c>
      <c r="D314" s="19" t="s">
        <v>286</v>
      </c>
      <c r="E314" s="19" t="s">
        <v>54</v>
      </c>
      <c r="F314" s="7">
        <f t="shared" si="21"/>
        <v>2302.4</v>
      </c>
      <c r="G314" s="7">
        <f t="shared" si="21"/>
        <v>2302.4</v>
      </c>
    </row>
    <row r="315" spans="1:7" s="20" customFormat="1" ht="30" x14ac:dyDescent="0.2">
      <c r="A315" s="9" t="s">
        <v>165</v>
      </c>
      <c r="B315" s="19" t="s">
        <v>11</v>
      </c>
      <c r="C315" s="19" t="s">
        <v>13</v>
      </c>
      <c r="D315" s="19" t="s">
        <v>286</v>
      </c>
      <c r="E315" s="19" t="s">
        <v>166</v>
      </c>
      <c r="F315" s="7">
        <v>2302.4</v>
      </c>
      <c r="G315" s="7">
        <v>2302.4</v>
      </c>
    </row>
    <row r="316" spans="1:7" ht="31.5" x14ac:dyDescent="0.25">
      <c r="A316" s="2" t="s">
        <v>31</v>
      </c>
      <c r="B316" s="3" t="s">
        <v>12</v>
      </c>
      <c r="C316" s="3" t="s">
        <v>44</v>
      </c>
      <c r="D316" s="3"/>
      <c r="E316" s="3"/>
      <c r="F316" s="4">
        <f>+F317+F331</f>
        <v>133419</v>
      </c>
      <c r="G316" s="4">
        <f>+G317+G331</f>
        <v>135203</v>
      </c>
    </row>
    <row r="317" spans="1:7" ht="15.75" x14ac:dyDescent="0.25">
      <c r="A317" s="2" t="s">
        <v>32</v>
      </c>
      <c r="B317" s="3" t="s">
        <v>12</v>
      </c>
      <c r="C317" s="3" t="s">
        <v>43</v>
      </c>
      <c r="D317" s="3"/>
      <c r="E317" s="3"/>
      <c r="F317" s="4">
        <f>+F322+F318</f>
        <v>133289</v>
      </c>
      <c r="G317" s="4">
        <f>+G322+G318</f>
        <v>135073</v>
      </c>
    </row>
    <row r="318" spans="1:7" ht="90" x14ac:dyDescent="0.25">
      <c r="A318" s="29" t="s">
        <v>247</v>
      </c>
      <c r="B318" s="5" t="s">
        <v>12</v>
      </c>
      <c r="C318" s="5" t="s">
        <v>43</v>
      </c>
      <c r="D318" s="5" t="s">
        <v>248</v>
      </c>
      <c r="E318" s="3"/>
      <c r="F318" s="6">
        <f t="shared" ref="F318:G320" si="22">+F319</f>
        <v>311</v>
      </c>
      <c r="G318" s="6">
        <f t="shared" si="22"/>
        <v>311</v>
      </c>
    </row>
    <row r="319" spans="1:7" ht="45" x14ac:dyDescent="0.2">
      <c r="A319" s="8" t="s">
        <v>211</v>
      </c>
      <c r="B319" s="5" t="s">
        <v>12</v>
      </c>
      <c r="C319" s="5" t="s">
        <v>43</v>
      </c>
      <c r="D319" s="5" t="s">
        <v>249</v>
      </c>
      <c r="E319" s="5" t="s">
        <v>41</v>
      </c>
      <c r="F319" s="6">
        <f t="shared" si="22"/>
        <v>311</v>
      </c>
      <c r="G319" s="6">
        <f t="shared" si="22"/>
        <v>311</v>
      </c>
    </row>
    <row r="320" spans="1:7" ht="65.25" customHeight="1" x14ac:dyDescent="0.2">
      <c r="A320" s="9" t="s">
        <v>88</v>
      </c>
      <c r="B320" s="19" t="s">
        <v>12</v>
      </c>
      <c r="C320" s="19" t="s">
        <v>43</v>
      </c>
      <c r="D320" s="19" t="s">
        <v>249</v>
      </c>
      <c r="E320" s="19" t="s">
        <v>54</v>
      </c>
      <c r="F320" s="7">
        <f t="shared" si="22"/>
        <v>311</v>
      </c>
      <c r="G320" s="7">
        <f t="shared" si="22"/>
        <v>311</v>
      </c>
    </row>
    <row r="321" spans="1:7" ht="93" customHeight="1" x14ac:dyDescent="0.2">
      <c r="A321" s="30" t="s">
        <v>280</v>
      </c>
      <c r="B321" s="19" t="s">
        <v>12</v>
      </c>
      <c r="C321" s="19" t="s">
        <v>43</v>
      </c>
      <c r="D321" s="19" t="s">
        <v>249</v>
      </c>
      <c r="E321" s="19" t="s">
        <v>208</v>
      </c>
      <c r="F321" s="7">
        <v>311</v>
      </c>
      <c r="G321" s="7">
        <v>311</v>
      </c>
    </row>
    <row r="322" spans="1:7" ht="60" x14ac:dyDescent="0.2">
      <c r="A322" s="27" t="s">
        <v>269</v>
      </c>
      <c r="B322" s="5" t="s">
        <v>12</v>
      </c>
      <c r="C322" s="5" t="s">
        <v>43</v>
      </c>
      <c r="D322" s="5" t="s">
        <v>135</v>
      </c>
      <c r="E322" s="5"/>
      <c r="F322" s="6">
        <f>+F323+F327</f>
        <v>132978</v>
      </c>
      <c r="G322" s="6">
        <f>+G323+G327</f>
        <v>134762</v>
      </c>
    </row>
    <row r="323" spans="1:7" ht="45" x14ac:dyDescent="0.2">
      <c r="A323" s="8" t="s">
        <v>136</v>
      </c>
      <c r="B323" s="5" t="s">
        <v>12</v>
      </c>
      <c r="C323" s="5" t="s">
        <v>43</v>
      </c>
      <c r="D323" s="5" t="s">
        <v>137</v>
      </c>
      <c r="E323" s="5"/>
      <c r="F323" s="6">
        <f>+F324</f>
        <v>97384</v>
      </c>
      <c r="G323" s="6">
        <f>+G324</f>
        <v>98685</v>
      </c>
    </row>
    <row r="324" spans="1:7" ht="60" x14ac:dyDescent="0.2">
      <c r="A324" s="8" t="s">
        <v>209</v>
      </c>
      <c r="B324" s="5" t="s">
        <v>12</v>
      </c>
      <c r="C324" s="5" t="s">
        <v>43</v>
      </c>
      <c r="D324" s="5" t="s">
        <v>210</v>
      </c>
      <c r="E324" s="5"/>
      <c r="F324" s="6">
        <f>+F325</f>
        <v>97384</v>
      </c>
      <c r="G324" s="6">
        <f t="shared" ref="G324:G325" si="23">+G325</f>
        <v>98685</v>
      </c>
    </row>
    <row r="325" spans="1:7" s="20" customFormat="1" ht="60.75" customHeight="1" x14ac:dyDescent="0.2">
      <c r="A325" s="9" t="s">
        <v>88</v>
      </c>
      <c r="B325" s="19" t="s">
        <v>12</v>
      </c>
      <c r="C325" s="19" t="s">
        <v>43</v>
      </c>
      <c r="D325" s="19" t="s">
        <v>210</v>
      </c>
      <c r="E325" s="19" t="s">
        <v>54</v>
      </c>
      <c r="F325" s="7">
        <f>+F326</f>
        <v>97384</v>
      </c>
      <c r="G325" s="7">
        <f t="shared" si="23"/>
        <v>98685</v>
      </c>
    </row>
    <row r="326" spans="1:7" s="20" customFormat="1" ht="30" x14ac:dyDescent="0.2">
      <c r="A326" s="9" t="s">
        <v>165</v>
      </c>
      <c r="B326" s="19" t="s">
        <v>12</v>
      </c>
      <c r="C326" s="19" t="s">
        <v>43</v>
      </c>
      <c r="D326" s="19" t="s">
        <v>210</v>
      </c>
      <c r="E326" s="19" t="s">
        <v>166</v>
      </c>
      <c r="F326" s="7">
        <v>97384</v>
      </c>
      <c r="G326" s="7">
        <v>98685</v>
      </c>
    </row>
    <row r="327" spans="1:7" ht="60" x14ac:dyDescent="0.2">
      <c r="A327" s="8" t="s">
        <v>148</v>
      </c>
      <c r="B327" s="5" t="s">
        <v>12</v>
      </c>
      <c r="C327" s="5" t="s">
        <v>43</v>
      </c>
      <c r="D327" s="5" t="s">
        <v>138</v>
      </c>
      <c r="E327" s="5"/>
      <c r="F327" s="6">
        <f t="shared" ref="F327:G329" si="24">+F328</f>
        <v>35594</v>
      </c>
      <c r="G327" s="6">
        <f t="shared" si="24"/>
        <v>36077</v>
      </c>
    </row>
    <row r="328" spans="1:7" ht="75" x14ac:dyDescent="0.2">
      <c r="A328" s="22" t="s">
        <v>240</v>
      </c>
      <c r="B328" s="5" t="s">
        <v>12</v>
      </c>
      <c r="C328" s="5" t="s">
        <v>43</v>
      </c>
      <c r="D328" s="5" t="s">
        <v>241</v>
      </c>
      <c r="E328" s="5"/>
      <c r="F328" s="6">
        <f t="shared" si="24"/>
        <v>35594</v>
      </c>
      <c r="G328" s="6">
        <f t="shared" si="24"/>
        <v>36077</v>
      </c>
    </row>
    <row r="329" spans="1:7" s="21" customFormat="1" ht="60" customHeight="1" x14ac:dyDescent="0.2">
      <c r="A329" s="9" t="s">
        <v>88</v>
      </c>
      <c r="B329" s="19" t="s">
        <v>12</v>
      </c>
      <c r="C329" s="19" t="s">
        <v>43</v>
      </c>
      <c r="D329" s="19" t="s">
        <v>241</v>
      </c>
      <c r="E329" s="19" t="s">
        <v>54</v>
      </c>
      <c r="F329" s="7">
        <f t="shared" si="24"/>
        <v>35594</v>
      </c>
      <c r="G329" s="7">
        <f t="shared" si="24"/>
        <v>36077</v>
      </c>
    </row>
    <row r="330" spans="1:7" s="21" customFormat="1" ht="30" x14ac:dyDescent="0.2">
      <c r="A330" s="9" t="s">
        <v>165</v>
      </c>
      <c r="B330" s="19" t="s">
        <v>12</v>
      </c>
      <c r="C330" s="19" t="s">
        <v>43</v>
      </c>
      <c r="D330" s="19" t="s">
        <v>241</v>
      </c>
      <c r="E330" s="19" t="s">
        <v>166</v>
      </c>
      <c r="F330" s="7">
        <v>35594</v>
      </c>
      <c r="G330" s="7">
        <v>36077</v>
      </c>
    </row>
    <row r="331" spans="1:7" ht="31.5" x14ac:dyDescent="0.25">
      <c r="A331" s="2" t="s">
        <v>71</v>
      </c>
      <c r="B331" s="3" t="s">
        <v>12</v>
      </c>
      <c r="C331" s="3" t="s">
        <v>46</v>
      </c>
      <c r="D331" s="3"/>
      <c r="E331" s="3"/>
      <c r="F331" s="4">
        <f t="shared" ref="F331:G334" si="25">+F332</f>
        <v>130</v>
      </c>
      <c r="G331" s="4">
        <f t="shared" si="25"/>
        <v>130</v>
      </c>
    </row>
    <row r="332" spans="1:7" ht="60" x14ac:dyDescent="0.2">
      <c r="A332" s="27" t="s">
        <v>269</v>
      </c>
      <c r="B332" s="5" t="s">
        <v>12</v>
      </c>
      <c r="C332" s="5" t="s">
        <v>46</v>
      </c>
      <c r="D332" s="5" t="s">
        <v>135</v>
      </c>
      <c r="E332" s="5"/>
      <c r="F332" s="6">
        <f t="shared" si="25"/>
        <v>130</v>
      </c>
      <c r="G332" s="6">
        <f t="shared" si="25"/>
        <v>130</v>
      </c>
    </row>
    <row r="333" spans="1:7" ht="45" x14ac:dyDescent="0.2">
      <c r="A333" s="8" t="s">
        <v>139</v>
      </c>
      <c r="B333" s="5" t="s">
        <v>12</v>
      </c>
      <c r="C333" s="5" t="s">
        <v>46</v>
      </c>
      <c r="D333" s="5" t="s">
        <v>140</v>
      </c>
      <c r="E333" s="5"/>
      <c r="F333" s="6">
        <f t="shared" si="25"/>
        <v>130</v>
      </c>
      <c r="G333" s="6">
        <f t="shared" si="25"/>
        <v>130</v>
      </c>
    </row>
    <row r="334" spans="1:7" ht="225.75" customHeight="1" x14ac:dyDescent="0.2">
      <c r="A334" s="10" t="s">
        <v>72</v>
      </c>
      <c r="B334" s="5" t="s">
        <v>12</v>
      </c>
      <c r="C334" s="5" t="s">
        <v>46</v>
      </c>
      <c r="D334" s="5" t="s">
        <v>92</v>
      </c>
      <c r="E334" s="5"/>
      <c r="F334" s="6">
        <f t="shared" si="25"/>
        <v>130</v>
      </c>
      <c r="G334" s="6">
        <f t="shared" si="25"/>
        <v>130</v>
      </c>
    </row>
    <row r="335" spans="1:7" s="21" customFormat="1" ht="60" customHeight="1" x14ac:dyDescent="0.2">
      <c r="A335" s="9" t="s">
        <v>88</v>
      </c>
      <c r="B335" s="19" t="s">
        <v>12</v>
      </c>
      <c r="C335" s="19" t="s">
        <v>46</v>
      </c>
      <c r="D335" s="19" t="s">
        <v>92</v>
      </c>
      <c r="E335" s="19" t="s">
        <v>54</v>
      </c>
      <c r="F335" s="7">
        <f>+F336</f>
        <v>130</v>
      </c>
      <c r="G335" s="7">
        <f>+G336</f>
        <v>130</v>
      </c>
    </row>
    <row r="336" spans="1:7" s="21" customFormat="1" ht="30" x14ac:dyDescent="0.2">
      <c r="A336" s="9" t="s">
        <v>165</v>
      </c>
      <c r="B336" s="19" t="s">
        <v>12</v>
      </c>
      <c r="C336" s="19" t="s">
        <v>46</v>
      </c>
      <c r="D336" s="19" t="s">
        <v>92</v>
      </c>
      <c r="E336" s="19" t="s">
        <v>166</v>
      </c>
      <c r="F336" s="7">
        <v>130</v>
      </c>
      <c r="G336" s="7">
        <v>130</v>
      </c>
    </row>
    <row r="337" spans="1:7" s="17" customFormat="1" ht="15.75" x14ac:dyDescent="0.25">
      <c r="A337" s="2" t="s">
        <v>0</v>
      </c>
      <c r="B337" s="3" t="s">
        <v>1</v>
      </c>
      <c r="C337" s="3" t="s">
        <v>44</v>
      </c>
      <c r="D337" s="3"/>
      <c r="E337" s="3"/>
      <c r="F337" s="4">
        <f>+F338+F343+F349+F374+F384+H375</f>
        <v>93444.6</v>
      </c>
      <c r="G337" s="4">
        <f>+G338+G343+G349+G374+G384</f>
        <v>95002.6</v>
      </c>
    </row>
    <row r="338" spans="1:7" ht="15.75" x14ac:dyDescent="0.25">
      <c r="A338" s="2" t="s">
        <v>2</v>
      </c>
      <c r="B338" s="3" t="s">
        <v>1</v>
      </c>
      <c r="C338" s="3" t="s">
        <v>43</v>
      </c>
      <c r="D338" s="3"/>
      <c r="E338" s="3"/>
      <c r="F338" s="4">
        <f>+F339</f>
        <v>2632</v>
      </c>
      <c r="G338" s="4">
        <f>+G339</f>
        <v>2632</v>
      </c>
    </row>
    <row r="339" spans="1:7" ht="89.25" customHeight="1" x14ac:dyDescent="0.25">
      <c r="A339" s="8" t="s">
        <v>219</v>
      </c>
      <c r="B339" s="5" t="s">
        <v>1</v>
      </c>
      <c r="C339" s="5" t="s">
        <v>43</v>
      </c>
      <c r="D339" s="5" t="s">
        <v>220</v>
      </c>
      <c r="E339" s="3"/>
      <c r="F339" s="6">
        <f>+F340</f>
        <v>2632</v>
      </c>
      <c r="G339" s="6">
        <f>+G340</f>
        <v>2632</v>
      </c>
    </row>
    <row r="340" spans="1:7" ht="30" x14ac:dyDescent="0.2">
      <c r="A340" s="8" t="s">
        <v>68</v>
      </c>
      <c r="B340" s="5" t="s">
        <v>1</v>
      </c>
      <c r="C340" s="5" t="s">
        <v>43</v>
      </c>
      <c r="D340" s="5" t="s">
        <v>242</v>
      </c>
      <c r="E340" s="5"/>
      <c r="F340" s="6">
        <f t="shared" ref="F340:G341" si="26">+F341</f>
        <v>2632</v>
      </c>
      <c r="G340" s="6">
        <f t="shared" si="26"/>
        <v>2632</v>
      </c>
    </row>
    <row r="341" spans="1:7" s="21" customFormat="1" ht="30" x14ac:dyDescent="0.2">
      <c r="A341" s="9" t="s">
        <v>53</v>
      </c>
      <c r="B341" s="19" t="s">
        <v>1</v>
      </c>
      <c r="C341" s="19" t="s">
        <v>43</v>
      </c>
      <c r="D341" s="19" t="s">
        <v>242</v>
      </c>
      <c r="E341" s="19" t="s">
        <v>52</v>
      </c>
      <c r="F341" s="7">
        <f t="shared" si="26"/>
        <v>2632</v>
      </c>
      <c r="G341" s="7">
        <f t="shared" si="26"/>
        <v>2632</v>
      </c>
    </row>
    <row r="342" spans="1:7" s="21" customFormat="1" ht="48" customHeight="1" x14ac:dyDescent="0.2">
      <c r="A342" s="9" t="s">
        <v>260</v>
      </c>
      <c r="B342" s="19" t="s">
        <v>1</v>
      </c>
      <c r="C342" s="19" t="s">
        <v>43</v>
      </c>
      <c r="D342" s="19" t="s">
        <v>242</v>
      </c>
      <c r="E342" s="19" t="s">
        <v>261</v>
      </c>
      <c r="F342" s="7">
        <v>2632</v>
      </c>
      <c r="G342" s="7">
        <v>2632</v>
      </c>
    </row>
    <row r="343" spans="1:7" ht="31.5" x14ac:dyDescent="0.25">
      <c r="A343" s="2" t="s">
        <v>25</v>
      </c>
      <c r="B343" s="3" t="s">
        <v>1</v>
      </c>
      <c r="C343" s="3" t="s">
        <v>45</v>
      </c>
      <c r="D343" s="3"/>
      <c r="E343" s="3"/>
      <c r="F343" s="4">
        <f t="shared" ref="F343:G346" si="27">+F344</f>
        <v>55339</v>
      </c>
      <c r="G343" s="4">
        <f t="shared" si="27"/>
        <v>56168</v>
      </c>
    </row>
    <row r="344" spans="1:7" ht="75" x14ac:dyDescent="0.2">
      <c r="A344" s="27" t="s">
        <v>141</v>
      </c>
      <c r="B344" s="5" t="s">
        <v>1</v>
      </c>
      <c r="C344" s="5" t="s">
        <v>45</v>
      </c>
      <c r="D344" s="5" t="s">
        <v>142</v>
      </c>
      <c r="E344" s="5"/>
      <c r="F344" s="6">
        <f>+F345</f>
        <v>55339</v>
      </c>
      <c r="G344" s="6">
        <f>+G345</f>
        <v>56168</v>
      </c>
    </row>
    <row r="345" spans="1:7" ht="60" x14ac:dyDescent="0.2">
      <c r="A345" s="27" t="s">
        <v>202</v>
      </c>
      <c r="B345" s="5" t="s">
        <v>1</v>
      </c>
      <c r="C345" s="5" t="s">
        <v>45</v>
      </c>
      <c r="D345" s="5" t="s">
        <v>203</v>
      </c>
      <c r="E345" s="5"/>
      <c r="F345" s="6">
        <f>+F346</f>
        <v>55339</v>
      </c>
      <c r="G345" s="6">
        <f>+G346</f>
        <v>56168</v>
      </c>
    </row>
    <row r="346" spans="1:7" s="17" customFormat="1" ht="30" x14ac:dyDescent="0.2">
      <c r="A346" s="8" t="s">
        <v>196</v>
      </c>
      <c r="B346" s="5" t="s">
        <v>1</v>
      </c>
      <c r="C346" s="5" t="s">
        <v>45</v>
      </c>
      <c r="D346" s="5" t="s">
        <v>321</v>
      </c>
      <c r="E346" s="5"/>
      <c r="F346" s="6">
        <f t="shared" si="27"/>
        <v>55339</v>
      </c>
      <c r="G346" s="6">
        <f t="shared" si="27"/>
        <v>56168</v>
      </c>
    </row>
    <row r="347" spans="1:7" s="20" customFormat="1" ht="59.25" customHeight="1" x14ac:dyDescent="0.2">
      <c r="A347" s="9" t="s">
        <v>88</v>
      </c>
      <c r="B347" s="19" t="s">
        <v>1</v>
      </c>
      <c r="C347" s="19" t="s">
        <v>45</v>
      </c>
      <c r="D347" s="19" t="s">
        <v>321</v>
      </c>
      <c r="E347" s="19" t="s">
        <v>54</v>
      </c>
      <c r="F347" s="7">
        <f>+F348</f>
        <v>55339</v>
      </c>
      <c r="G347" s="7">
        <f>+G348</f>
        <v>56168</v>
      </c>
    </row>
    <row r="348" spans="1:7" s="20" customFormat="1" ht="30" x14ac:dyDescent="0.2">
      <c r="A348" s="9" t="s">
        <v>165</v>
      </c>
      <c r="B348" s="19" t="s">
        <v>1</v>
      </c>
      <c r="C348" s="19" t="s">
        <v>45</v>
      </c>
      <c r="D348" s="19" t="s">
        <v>321</v>
      </c>
      <c r="E348" s="19" t="s">
        <v>166</v>
      </c>
      <c r="F348" s="7">
        <v>55339</v>
      </c>
      <c r="G348" s="7">
        <v>56168</v>
      </c>
    </row>
    <row r="349" spans="1:7" ht="31.5" x14ac:dyDescent="0.25">
      <c r="A349" s="2" t="s">
        <v>3</v>
      </c>
      <c r="B349" s="3" t="s">
        <v>1</v>
      </c>
      <c r="C349" s="3" t="s">
        <v>4</v>
      </c>
      <c r="D349" s="3"/>
      <c r="E349" s="3"/>
      <c r="F349" s="4">
        <f>+F354+F363+F350</f>
        <v>26452</v>
      </c>
      <c r="G349" s="4">
        <f>+G354+G363+G350</f>
        <v>27136.6</v>
      </c>
    </row>
    <row r="350" spans="1:7" ht="90" x14ac:dyDescent="0.25">
      <c r="A350" s="29" t="s">
        <v>247</v>
      </c>
      <c r="B350" s="5" t="s">
        <v>1</v>
      </c>
      <c r="C350" s="5" t="s">
        <v>4</v>
      </c>
      <c r="D350" s="5" t="s">
        <v>248</v>
      </c>
      <c r="E350" s="3"/>
      <c r="F350" s="6">
        <f t="shared" ref="F350:G352" si="28">+F351</f>
        <v>180</v>
      </c>
      <c r="G350" s="6">
        <f t="shared" si="28"/>
        <v>180</v>
      </c>
    </row>
    <row r="351" spans="1:7" ht="45" x14ac:dyDescent="0.2">
      <c r="A351" s="8" t="s">
        <v>211</v>
      </c>
      <c r="B351" s="5" t="s">
        <v>1</v>
      </c>
      <c r="C351" s="5" t="s">
        <v>4</v>
      </c>
      <c r="D351" s="5" t="s">
        <v>249</v>
      </c>
      <c r="E351" s="19"/>
      <c r="F351" s="6">
        <f t="shared" si="28"/>
        <v>180</v>
      </c>
      <c r="G351" s="6">
        <f t="shared" si="28"/>
        <v>180</v>
      </c>
    </row>
    <row r="352" spans="1:7" ht="63.75" customHeight="1" x14ac:dyDescent="0.2">
      <c r="A352" s="9" t="s">
        <v>88</v>
      </c>
      <c r="B352" s="19" t="s">
        <v>1</v>
      </c>
      <c r="C352" s="19" t="s">
        <v>4</v>
      </c>
      <c r="D352" s="19" t="s">
        <v>249</v>
      </c>
      <c r="E352" s="19" t="s">
        <v>54</v>
      </c>
      <c r="F352" s="7">
        <f t="shared" si="28"/>
        <v>180</v>
      </c>
      <c r="G352" s="7">
        <f t="shared" si="28"/>
        <v>180</v>
      </c>
    </row>
    <row r="353" spans="1:7" ht="105" customHeight="1" x14ac:dyDescent="0.2">
      <c r="A353" s="30" t="s">
        <v>280</v>
      </c>
      <c r="B353" s="19" t="s">
        <v>1</v>
      </c>
      <c r="C353" s="19" t="s">
        <v>4</v>
      </c>
      <c r="D353" s="19" t="s">
        <v>249</v>
      </c>
      <c r="E353" s="19" t="s">
        <v>208</v>
      </c>
      <c r="F353" s="7">
        <v>180</v>
      </c>
      <c r="G353" s="7">
        <v>180</v>
      </c>
    </row>
    <row r="354" spans="1:7" ht="90" x14ac:dyDescent="0.2">
      <c r="A354" s="8" t="s">
        <v>266</v>
      </c>
      <c r="B354" s="5" t="s">
        <v>1</v>
      </c>
      <c r="C354" s="5" t="s">
        <v>4</v>
      </c>
      <c r="D354" s="5" t="s">
        <v>116</v>
      </c>
      <c r="E354" s="5"/>
      <c r="F354" s="6">
        <f>+F355+F359</f>
        <v>9180</v>
      </c>
      <c r="G354" s="6">
        <f>+G355+G359</f>
        <v>9180</v>
      </c>
    </row>
    <row r="355" spans="1:7" ht="18.75" customHeight="1" x14ac:dyDescent="0.2">
      <c r="A355" s="8" t="s">
        <v>144</v>
      </c>
      <c r="B355" s="5" t="s">
        <v>1</v>
      </c>
      <c r="C355" s="5" t="s">
        <v>4</v>
      </c>
      <c r="D355" s="5" t="s">
        <v>145</v>
      </c>
      <c r="E355" s="5"/>
      <c r="F355" s="6">
        <f t="shared" ref="F355:G356" si="29">+F356</f>
        <v>9100</v>
      </c>
      <c r="G355" s="6">
        <f t="shared" si="29"/>
        <v>9100</v>
      </c>
    </row>
    <row r="356" spans="1:7" ht="75" x14ac:dyDescent="0.2">
      <c r="A356" s="8" t="s">
        <v>323</v>
      </c>
      <c r="B356" s="5" t="s">
        <v>1</v>
      </c>
      <c r="C356" s="5" t="s">
        <v>4</v>
      </c>
      <c r="D356" s="5" t="s">
        <v>322</v>
      </c>
      <c r="E356" s="5"/>
      <c r="F356" s="6">
        <f t="shared" si="29"/>
        <v>9100</v>
      </c>
      <c r="G356" s="6">
        <f t="shared" si="29"/>
        <v>9100</v>
      </c>
    </row>
    <row r="357" spans="1:7" s="20" customFormat="1" ht="30" x14ac:dyDescent="0.2">
      <c r="A357" s="9" t="s">
        <v>53</v>
      </c>
      <c r="B357" s="19" t="s">
        <v>1</v>
      </c>
      <c r="C357" s="19" t="s">
        <v>4</v>
      </c>
      <c r="D357" s="19" t="s">
        <v>322</v>
      </c>
      <c r="E357" s="19" t="s">
        <v>52</v>
      </c>
      <c r="F357" s="7">
        <f>+F358</f>
        <v>9100</v>
      </c>
      <c r="G357" s="7">
        <f>+G358</f>
        <v>9100</v>
      </c>
    </row>
    <row r="358" spans="1:7" s="20" customFormat="1" ht="60.75" customHeight="1" x14ac:dyDescent="0.2">
      <c r="A358" s="9" t="s">
        <v>167</v>
      </c>
      <c r="B358" s="19" t="s">
        <v>1</v>
      </c>
      <c r="C358" s="19" t="s">
        <v>4</v>
      </c>
      <c r="D358" s="19" t="s">
        <v>322</v>
      </c>
      <c r="E358" s="19" t="s">
        <v>168</v>
      </c>
      <c r="F358" s="7">
        <v>9100</v>
      </c>
      <c r="G358" s="7">
        <v>9100</v>
      </c>
    </row>
    <row r="359" spans="1:7" s="20" customFormat="1" ht="90" x14ac:dyDescent="0.2">
      <c r="A359" s="8" t="s">
        <v>324</v>
      </c>
      <c r="B359" s="5" t="s">
        <v>1</v>
      </c>
      <c r="C359" s="5" t="s">
        <v>4</v>
      </c>
      <c r="D359" s="5" t="s">
        <v>325</v>
      </c>
      <c r="E359" s="5"/>
      <c r="F359" s="6">
        <f t="shared" ref="F359:G361" si="30">+F360</f>
        <v>80</v>
      </c>
      <c r="G359" s="6">
        <f t="shared" si="30"/>
        <v>80</v>
      </c>
    </row>
    <row r="360" spans="1:7" s="20" customFormat="1" ht="150" x14ac:dyDescent="0.2">
      <c r="A360" s="8" t="s">
        <v>337</v>
      </c>
      <c r="B360" s="5" t="s">
        <v>1</v>
      </c>
      <c r="C360" s="5" t="s">
        <v>4</v>
      </c>
      <c r="D360" s="5" t="s">
        <v>326</v>
      </c>
      <c r="E360" s="5" t="s">
        <v>41</v>
      </c>
      <c r="F360" s="6">
        <f t="shared" si="30"/>
        <v>80</v>
      </c>
      <c r="G360" s="6">
        <f t="shared" si="30"/>
        <v>80</v>
      </c>
    </row>
    <row r="361" spans="1:7" s="20" customFormat="1" ht="30" x14ac:dyDescent="0.2">
      <c r="A361" s="9" t="s">
        <v>53</v>
      </c>
      <c r="B361" s="19" t="s">
        <v>1</v>
      </c>
      <c r="C361" s="19" t="s">
        <v>4</v>
      </c>
      <c r="D361" s="19" t="s">
        <v>326</v>
      </c>
      <c r="E361" s="19" t="s">
        <v>52</v>
      </c>
      <c r="F361" s="7">
        <f t="shared" si="30"/>
        <v>80</v>
      </c>
      <c r="G361" s="7">
        <f t="shared" si="30"/>
        <v>80</v>
      </c>
    </row>
    <row r="362" spans="1:7" s="20" customFormat="1" ht="60.75" customHeight="1" x14ac:dyDescent="0.2">
      <c r="A362" s="9" t="s">
        <v>167</v>
      </c>
      <c r="B362" s="19" t="s">
        <v>1</v>
      </c>
      <c r="C362" s="19" t="s">
        <v>4</v>
      </c>
      <c r="D362" s="19" t="s">
        <v>326</v>
      </c>
      <c r="E362" s="19" t="s">
        <v>168</v>
      </c>
      <c r="F362" s="7">
        <v>80</v>
      </c>
      <c r="G362" s="7">
        <v>80</v>
      </c>
    </row>
    <row r="363" spans="1:7" ht="75" x14ac:dyDescent="0.2">
      <c r="A363" s="27" t="s">
        <v>141</v>
      </c>
      <c r="B363" s="5" t="s">
        <v>1</v>
      </c>
      <c r="C363" s="5" t="s">
        <v>4</v>
      </c>
      <c r="D363" s="5" t="s">
        <v>142</v>
      </c>
      <c r="E363" s="5"/>
      <c r="F363" s="6">
        <f>SUM(F364,F367)</f>
        <v>17092</v>
      </c>
      <c r="G363" s="6">
        <f>SUM(G364,G367)</f>
        <v>17776.599999999999</v>
      </c>
    </row>
    <row r="364" spans="1:7" s="20" customFormat="1" ht="73.5" customHeight="1" x14ac:dyDescent="0.2">
      <c r="A364" s="8" t="s">
        <v>329</v>
      </c>
      <c r="B364" s="5" t="s">
        <v>1</v>
      </c>
      <c r="C364" s="5" t="s">
        <v>4</v>
      </c>
      <c r="D364" s="5" t="s">
        <v>328</v>
      </c>
      <c r="E364" s="5" t="s">
        <v>41</v>
      </c>
      <c r="F364" s="6">
        <f>+F365</f>
        <v>12290</v>
      </c>
      <c r="G364" s="6">
        <f>+G365</f>
        <v>12781.6</v>
      </c>
    </row>
    <row r="365" spans="1:7" s="20" customFormat="1" ht="30" x14ac:dyDescent="0.2">
      <c r="A365" s="9" t="s">
        <v>57</v>
      </c>
      <c r="B365" s="19" t="s">
        <v>1</v>
      </c>
      <c r="C365" s="19" t="s">
        <v>4</v>
      </c>
      <c r="D365" s="19" t="s">
        <v>328</v>
      </c>
      <c r="E365" s="19" t="s">
        <v>56</v>
      </c>
      <c r="F365" s="7">
        <f>+F366</f>
        <v>12290</v>
      </c>
      <c r="G365" s="7">
        <f>+G366</f>
        <v>12781.6</v>
      </c>
    </row>
    <row r="366" spans="1:7" s="17" customFormat="1" ht="117.75" customHeight="1" x14ac:dyDescent="0.2">
      <c r="A366" s="9" t="s">
        <v>163</v>
      </c>
      <c r="B366" s="19" t="s">
        <v>1</v>
      </c>
      <c r="C366" s="19" t="s">
        <v>4</v>
      </c>
      <c r="D366" s="19" t="s">
        <v>328</v>
      </c>
      <c r="E366" s="19" t="s">
        <v>164</v>
      </c>
      <c r="F366" s="7">
        <v>12290</v>
      </c>
      <c r="G366" s="7">
        <v>12781.6</v>
      </c>
    </row>
    <row r="367" spans="1:7" ht="60" x14ac:dyDescent="0.2">
      <c r="A367" s="8" t="s">
        <v>143</v>
      </c>
      <c r="B367" s="5" t="s">
        <v>1</v>
      </c>
      <c r="C367" s="5" t="s">
        <v>4</v>
      </c>
      <c r="D367" s="5" t="s">
        <v>327</v>
      </c>
      <c r="E367" s="5"/>
      <c r="F367" s="6">
        <f>SUM(F368,F370,F372)</f>
        <v>4802</v>
      </c>
      <c r="G367" s="6">
        <f>SUM(G368,G370,G372)</f>
        <v>4995</v>
      </c>
    </row>
    <row r="368" spans="1:7" s="20" customFormat="1" ht="60.75" customHeight="1" x14ac:dyDescent="0.2">
      <c r="A368" s="9" t="s">
        <v>97</v>
      </c>
      <c r="B368" s="19" t="s">
        <v>1</v>
      </c>
      <c r="C368" s="19" t="s">
        <v>4</v>
      </c>
      <c r="D368" s="19" t="s">
        <v>327</v>
      </c>
      <c r="E368" s="19" t="s">
        <v>51</v>
      </c>
      <c r="F368" s="7">
        <f>+F369</f>
        <v>79.599999999999994</v>
      </c>
      <c r="G368" s="7">
        <f>+G369</f>
        <v>83</v>
      </c>
    </row>
    <row r="369" spans="1:7" s="20" customFormat="1" ht="60.75" customHeight="1" x14ac:dyDescent="0.2">
      <c r="A369" s="9" t="s">
        <v>155</v>
      </c>
      <c r="B369" s="19" t="s">
        <v>1</v>
      </c>
      <c r="C369" s="19" t="s">
        <v>4</v>
      </c>
      <c r="D369" s="19" t="s">
        <v>327</v>
      </c>
      <c r="E369" s="19" t="s">
        <v>156</v>
      </c>
      <c r="F369" s="7">
        <v>79.599999999999994</v>
      </c>
      <c r="G369" s="7">
        <v>83</v>
      </c>
    </row>
    <row r="370" spans="1:7" s="20" customFormat="1" ht="30" x14ac:dyDescent="0.2">
      <c r="A370" s="9" t="s">
        <v>53</v>
      </c>
      <c r="B370" s="19" t="s">
        <v>1</v>
      </c>
      <c r="C370" s="19" t="s">
        <v>4</v>
      </c>
      <c r="D370" s="19" t="s">
        <v>327</v>
      </c>
      <c r="E370" s="19" t="s">
        <v>52</v>
      </c>
      <c r="F370" s="7">
        <f>+F371</f>
        <v>4421.3999999999996</v>
      </c>
      <c r="G370" s="7">
        <f>+G371</f>
        <v>4598</v>
      </c>
    </row>
    <row r="371" spans="1:7" s="20" customFormat="1" ht="61.5" customHeight="1" x14ac:dyDescent="0.2">
      <c r="A371" s="9" t="s">
        <v>167</v>
      </c>
      <c r="B371" s="19" t="s">
        <v>1</v>
      </c>
      <c r="C371" s="19" t="s">
        <v>4</v>
      </c>
      <c r="D371" s="19" t="s">
        <v>327</v>
      </c>
      <c r="E371" s="19" t="s">
        <v>168</v>
      </c>
      <c r="F371" s="7">
        <v>4421.3999999999996</v>
      </c>
      <c r="G371" s="7">
        <v>4598</v>
      </c>
    </row>
    <row r="372" spans="1:7" s="20" customFormat="1" ht="61.5" customHeight="1" x14ac:dyDescent="0.2">
      <c r="A372" s="9" t="s">
        <v>88</v>
      </c>
      <c r="B372" s="19" t="s">
        <v>1</v>
      </c>
      <c r="C372" s="19" t="s">
        <v>4</v>
      </c>
      <c r="D372" s="19" t="s">
        <v>327</v>
      </c>
      <c r="E372" s="19" t="s">
        <v>54</v>
      </c>
      <c r="F372" s="7">
        <f>+F373</f>
        <v>301</v>
      </c>
      <c r="G372" s="7">
        <f>+G373</f>
        <v>314</v>
      </c>
    </row>
    <row r="373" spans="1:7" s="20" customFormat="1" ht="61.5" customHeight="1" x14ac:dyDescent="0.2">
      <c r="A373" s="9" t="s">
        <v>165</v>
      </c>
      <c r="B373" s="19" t="s">
        <v>1</v>
      </c>
      <c r="C373" s="19" t="s">
        <v>4</v>
      </c>
      <c r="D373" s="19" t="s">
        <v>327</v>
      </c>
      <c r="E373" s="19" t="s">
        <v>166</v>
      </c>
      <c r="F373" s="7">
        <v>301</v>
      </c>
      <c r="G373" s="7">
        <v>314</v>
      </c>
    </row>
    <row r="374" spans="1:7" ht="15.75" x14ac:dyDescent="0.25">
      <c r="A374" s="2" t="s">
        <v>17</v>
      </c>
      <c r="B374" s="3" t="s">
        <v>1</v>
      </c>
      <c r="C374" s="3" t="s">
        <v>46</v>
      </c>
      <c r="D374" s="3"/>
      <c r="E374" s="3"/>
      <c r="F374" s="4">
        <f>+F375+F380</f>
        <v>7221.6</v>
      </c>
      <c r="G374" s="4">
        <f>+G375+G380</f>
        <v>7200</v>
      </c>
    </row>
    <row r="375" spans="1:7" ht="75" x14ac:dyDescent="0.2">
      <c r="A375" s="8" t="s">
        <v>125</v>
      </c>
      <c r="B375" s="5" t="s">
        <v>1</v>
      </c>
      <c r="C375" s="5" t="s">
        <v>46</v>
      </c>
      <c r="D375" s="5" t="s">
        <v>126</v>
      </c>
      <c r="E375" s="5"/>
      <c r="F375" s="6">
        <f t="shared" ref="F375:G377" si="31">+F376</f>
        <v>5720</v>
      </c>
      <c r="G375" s="6">
        <f t="shared" si="31"/>
        <v>5714</v>
      </c>
    </row>
    <row r="376" spans="1:7" ht="45" x14ac:dyDescent="0.2">
      <c r="A376" s="8" t="s">
        <v>127</v>
      </c>
      <c r="B376" s="5" t="s">
        <v>1</v>
      </c>
      <c r="C376" s="5" t="s">
        <v>46</v>
      </c>
      <c r="D376" s="5" t="s">
        <v>129</v>
      </c>
      <c r="E376" s="5"/>
      <c r="F376" s="6">
        <f t="shared" si="31"/>
        <v>5720</v>
      </c>
      <c r="G376" s="6">
        <f t="shared" si="31"/>
        <v>5714</v>
      </c>
    </row>
    <row r="377" spans="1:7" s="17" customFormat="1" ht="150" x14ac:dyDescent="0.2">
      <c r="A377" s="8" t="s">
        <v>330</v>
      </c>
      <c r="B377" s="5" t="s">
        <v>1</v>
      </c>
      <c r="C377" s="5" t="s">
        <v>46</v>
      </c>
      <c r="D377" s="23" t="s">
        <v>331</v>
      </c>
      <c r="E377" s="5"/>
      <c r="F377" s="6">
        <f t="shared" si="31"/>
        <v>5720</v>
      </c>
      <c r="G377" s="6">
        <f t="shared" si="31"/>
        <v>5714</v>
      </c>
    </row>
    <row r="378" spans="1:7" s="21" customFormat="1" ht="59.25" customHeight="1" x14ac:dyDescent="0.2">
      <c r="A378" s="9" t="s">
        <v>88</v>
      </c>
      <c r="B378" s="19" t="s">
        <v>1</v>
      </c>
      <c r="C378" s="19" t="s">
        <v>46</v>
      </c>
      <c r="D378" s="24" t="s">
        <v>331</v>
      </c>
      <c r="E378" s="19" t="s">
        <v>54</v>
      </c>
      <c r="F378" s="7">
        <f>+F379</f>
        <v>5720</v>
      </c>
      <c r="G378" s="7">
        <f>+G379</f>
        <v>5714</v>
      </c>
    </row>
    <row r="379" spans="1:7" s="21" customFormat="1" ht="30" x14ac:dyDescent="0.2">
      <c r="A379" s="9" t="s">
        <v>165</v>
      </c>
      <c r="B379" s="19" t="s">
        <v>1</v>
      </c>
      <c r="C379" s="19" t="s">
        <v>46</v>
      </c>
      <c r="D379" s="24" t="s">
        <v>331</v>
      </c>
      <c r="E379" s="19" t="s">
        <v>166</v>
      </c>
      <c r="F379" s="7">
        <v>5720</v>
      </c>
      <c r="G379" s="7">
        <v>5714</v>
      </c>
    </row>
    <row r="380" spans="1:7" s="21" customFormat="1" ht="75" x14ac:dyDescent="0.2">
      <c r="A380" s="8" t="s">
        <v>256</v>
      </c>
      <c r="B380" s="5" t="s">
        <v>1</v>
      </c>
      <c r="C380" s="5" t="s">
        <v>46</v>
      </c>
      <c r="D380" s="5" t="s">
        <v>142</v>
      </c>
      <c r="E380" s="5"/>
      <c r="F380" s="6">
        <f t="shared" ref="F380:G382" si="32">+F381</f>
        <v>1501.6</v>
      </c>
      <c r="G380" s="6">
        <f t="shared" si="32"/>
        <v>1486</v>
      </c>
    </row>
    <row r="381" spans="1:7" s="21" customFormat="1" ht="123.75" customHeight="1" x14ac:dyDescent="0.2">
      <c r="A381" s="8" t="s">
        <v>257</v>
      </c>
      <c r="B381" s="5" t="s">
        <v>1</v>
      </c>
      <c r="C381" s="5" t="s">
        <v>46</v>
      </c>
      <c r="D381" s="5" t="s">
        <v>258</v>
      </c>
      <c r="E381" s="5"/>
      <c r="F381" s="6">
        <f t="shared" si="32"/>
        <v>1501.6</v>
      </c>
      <c r="G381" s="6">
        <f t="shared" si="32"/>
        <v>1486</v>
      </c>
    </row>
    <row r="382" spans="1:7" s="21" customFormat="1" ht="30" x14ac:dyDescent="0.2">
      <c r="A382" s="9" t="s">
        <v>53</v>
      </c>
      <c r="B382" s="19" t="s">
        <v>1</v>
      </c>
      <c r="C382" s="19" t="s">
        <v>46</v>
      </c>
      <c r="D382" s="19" t="s">
        <v>258</v>
      </c>
      <c r="E382" s="19" t="s">
        <v>52</v>
      </c>
      <c r="F382" s="7">
        <f t="shared" si="32"/>
        <v>1501.6</v>
      </c>
      <c r="G382" s="7">
        <f t="shared" si="32"/>
        <v>1486</v>
      </c>
    </row>
    <row r="383" spans="1:7" s="21" customFormat="1" ht="60" x14ac:dyDescent="0.2">
      <c r="A383" s="9" t="s">
        <v>259</v>
      </c>
      <c r="B383" s="19" t="s">
        <v>1</v>
      </c>
      <c r="C383" s="19" t="s">
        <v>46</v>
      </c>
      <c r="D383" s="19" t="s">
        <v>258</v>
      </c>
      <c r="E383" s="19" t="s">
        <v>168</v>
      </c>
      <c r="F383" s="7">
        <v>1501.6</v>
      </c>
      <c r="G383" s="7">
        <v>1486</v>
      </c>
    </row>
    <row r="384" spans="1:7" s="17" customFormat="1" ht="31.5" x14ac:dyDescent="0.25">
      <c r="A384" s="2" t="s">
        <v>183</v>
      </c>
      <c r="B384" s="3" t="s">
        <v>1</v>
      </c>
      <c r="C384" s="3" t="s">
        <v>16</v>
      </c>
      <c r="D384" s="3"/>
      <c r="E384" s="3"/>
      <c r="F384" s="4">
        <f>+F385</f>
        <v>1800</v>
      </c>
      <c r="G384" s="4">
        <f>+G385</f>
        <v>1866</v>
      </c>
    </row>
    <row r="385" spans="1:7" s="17" customFormat="1" ht="96" customHeight="1" x14ac:dyDescent="0.25">
      <c r="A385" s="8" t="s">
        <v>219</v>
      </c>
      <c r="B385" s="5" t="s">
        <v>1</v>
      </c>
      <c r="C385" s="5" t="s">
        <v>16</v>
      </c>
      <c r="D385" s="5" t="s">
        <v>220</v>
      </c>
      <c r="E385" s="3"/>
      <c r="F385" s="6">
        <f>+F386</f>
        <v>1800</v>
      </c>
      <c r="G385" s="6">
        <f>+G386</f>
        <v>1866</v>
      </c>
    </row>
    <row r="386" spans="1:7" s="17" customFormat="1" ht="60" x14ac:dyDescent="0.2">
      <c r="A386" s="8" t="s">
        <v>74</v>
      </c>
      <c r="B386" s="5" t="s">
        <v>1</v>
      </c>
      <c r="C386" s="5" t="s">
        <v>16</v>
      </c>
      <c r="D386" s="5" t="s">
        <v>243</v>
      </c>
      <c r="E386" s="5" t="s">
        <v>41</v>
      </c>
      <c r="F386" s="6">
        <f>+F387+F389</f>
        <v>1800</v>
      </c>
      <c r="G386" s="6">
        <f>+G387+G389</f>
        <v>1866</v>
      </c>
    </row>
    <row r="387" spans="1:7" s="17" customFormat="1" ht="135" customHeight="1" x14ac:dyDescent="0.2">
      <c r="A387" s="9" t="s">
        <v>98</v>
      </c>
      <c r="B387" s="19" t="s">
        <v>1</v>
      </c>
      <c r="C387" s="19" t="s">
        <v>16</v>
      </c>
      <c r="D387" s="19" t="s">
        <v>243</v>
      </c>
      <c r="E387" s="19" t="s">
        <v>55</v>
      </c>
      <c r="F387" s="7">
        <f>+F388</f>
        <v>1759.8</v>
      </c>
      <c r="G387" s="7">
        <f>+G388</f>
        <v>1825.8</v>
      </c>
    </row>
    <row r="388" spans="1:7" s="17" customFormat="1" ht="45" x14ac:dyDescent="0.2">
      <c r="A388" s="9" t="s">
        <v>153</v>
      </c>
      <c r="B388" s="19" t="s">
        <v>1</v>
      </c>
      <c r="C388" s="19" t="s">
        <v>16</v>
      </c>
      <c r="D388" s="19" t="s">
        <v>243</v>
      </c>
      <c r="E388" s="19" t="s">
        <v>154</v>
      </c>
      <c r="F388" s="7">
        <v>1759.8</v>
      </c>
      <c r="G388" s="7">
        <v>1825.8</v>
      </c>
    </row>
    <row r="389" spans="1:7" s="17" customFormat="1" ht="63" customHeight="1" x14ac:dyDescent="0.2">
      <c r="A389" s="9" t="s">
        <v>97</v>
      </c>
      <c r="B389" s="19" t="s">
        <v>1</v>
      </c>
      <c r="C389" s="19" t="s">
        <v>16</v>
      </c>
      <c r="D389" s="19" t="s">
        <v>243</v>
      </c>
      <c r="E389" s="19" t="s">
        <v>51</v>
      </c>
      <c r="F389" s="6">
        <f>+F390</f>
        <v>40.200000000000003</v>
      </c>
      <c r="G389" s="6">
        <f>+G390</f>
        <v>40.200000000000003</v>
      </c>
    </row>
    <row r="390" spans="1:7" s="17" customFormat="1" ht="75" x14ac:dyDescent="0.2">
      <c r="A390" s="9" t="s">
        <v>155</v>
      </c>
      <c r="B390" s="19" t="s">
        <v>1</v>
      </c>
      <c r="C390" s="19" t="s">
        <v>16</v>
      </c>
      <c r="D390" s="19" t="s">
        <v>243</v>
      </c>
      <c r="E390" s="19" t="s">
        <v>156</v>
      </c>
      <c r="F390" s="6">
        <v>40.200000000000003</v>
      </c>
      <c r="G390" s="6">
        <v>40.200000000000003</v>
      </c>
    </row>
    <row r="391" spans="1:7" ht="31.5" x14ac:dyDescent="0.25">
      <c r="A391" s="2" t="s">
        <v>18</v>
      </c>
      <c r="B391" s="3" t="s">
        <v>19</v>
      </c>
      <c r="C391" s="3" t="s">
        <v>44</v>
      </c>
      <c r="D391" s="3"/>
      <c r="E391" s="3"/>
      <c r="F391" s="4">
        <f>+F392</f>
        <v>31960</v>
      </c>
      <c r="G391" s="4">
        <f t="shared" ref="F391:G394" si="33">+G392</f>
        <v>33425</v>
      </c>
    </row>
    <row r="392" spans="1:7" ht="15.75" x14ac:dyDescent="0.25">
      <c r="A392" s="2" t="s">
        <v>20</v>
      </c>
      <c r="B392" s="3" t="s">
        <v>19</v>
      </c>
      <c r="C392" s="3" t="s">
        <v>45</v>
      </c>
      <c r="D392" s="5"/>
      <c r="E392" s="5"/>
      <c r="F392" s="4">
        <f>+F393</f>
        <v>31960</v>
      </c>
      <c r="G392" s="4">
        <f>+G393</f>
        <v>33425</v>
      </c>
    </row>
    <row r="393" spans="1:7" ht="75" x14ac:dyDescent="0.2">
      <c r="A393" s="27" t="s">
        <v>270</v>
      </c>
      <c r="B393" s="5" t="s">
        <v>19</v>
      </c>
      <c r="C393" s="5" t="s">
        <v>45</v>
      </c>
      <c r="D393" s="5" t="s">
        <v>146</v>
      </c>
      <c r="E393" s="5"/>
      <c r="F393" s="6">
        <f>+F394</f>
        <v>31960</v>
      </c>
      <c r="G393" s="6">
        <f>+G394</f>
        <v>33425</v>
      </c>
    </row>
    <row r="394" spans="1:7" s="17" customFormat="1" ht="75" x14ac:dyDescent="0.2">
      <c r="A394" s="22" t="s">
        <v>244</v>
      </c>
      <c r="B394" s="5" t="s">
        <v>19</v>
      </c>
      <c r="C394" s="5" t="s">
        <v>45</v>
      </c>
      <c r="D394" s="5" t="s">
        <v>245</v>
      </c>
      <c r="E394" s="5"/>
      <c r="F394" s="6">
        <f t="shared" si="33"/>
        <v>31960</v>
      </c>
      <c r="G394" s="6">
        <f t="shared" si="33"/>
        <v>33425</v>
      </c>
    </row>
    <row r="395" spans="1:7" s="21" customFormat="1" ht="60.75" customHeight="1" x14ac:dyDescent="0.2">
      <c r="A395" s="9" t="s">
        <v>88</v>
      </c>
      <c r="B395" s="19" t="s">
        <v>19</v>
      </c>
      <c r="C395" s="19" t="s">
        <v>45</v>
      </c>
      <c r="D395" s="19" t="s">
        <v>245</v>
      </c>
      <c r="E395" s="19" t="s">
        <v>54</v>
      </c>
      <c r="F395" s="7">
        <f>+F396</f>
        <v>31960</v>
      </c>
      <c r="G395" s="7">
        <f>+G396</f>
        <v>33425</v>
      </c>
    </row>
    <row r="396" spans="1:7" s="21" customFormat="1" ht="30" x14ac:dyDescent="0.2">
      <c r="A396" s="9" t="s">
        <v>165</v>
      </c>
      <c r="B396" s="19" t="s">
        <v>19</v>
      </c>
      <c r="C396" s="19" t="s">
        <v>45</v>
      </c>
      <c r="D396" s="19" t="s">
        <v>245</v>
      </c>
      <c r="E396" s="19" t="s">
        <v>166</v>
      </c>
      <c r="F396" s="7">
        <v>31960</v>
      </c>
      <c r="G396" s="7">
        <v>33425</v>
      </c>
    </row>
    <row r="397" spans="1:7" ht="78.75" x14ac:dyDescent="0.25">
      <c r="A397" s="2" t="s">
        <v>93</v>
      </c>
      <c r="B397" s="3" t="s">
        <v>26</v>
      </c>
      <c r="C397" s="3" t="s">
        <v>44</v>
      </c>
      <c r="D397" s="3"/>
      <c r="E397" s="3"/>
      <c r="F397" s="4">
        <f>+F398+F402</f>
        <v>125334</v>
      </c>
      <c r="G397" s="4">
        <f>+G398+G402</f>
        <v>106262</v>
      </c>
    </row>
    <row r="398" spans="1:7" ht="77.25" customHeight="1" x14ac:dyDescent="0.25">
      <c r="A398" s="2" t="s">
        <v>33</v>
      </c>
      <c r="B398" s="3" t="s">
        <v>26</v>
      </c>
      <c r="C398" s="3" t="s">
        <v>43</v>
      </c>
      <c r="D398" s="3"/>
      <c r="E398" s="3"/>
      <c r="F398" s="4">
        <f t="shared" ref="F398:G400" si="34">+F399</f>
        <v>29980</v>
      </c>
      <c r="G398" s="4">
        <f t="shared" si="34"/>
        <v>28466</v>
      </c>
    </row>
    <row r="399" spans="1:7" ht="75" x14ac:dyDescent="0.2">
      <c r="A399" s="22" t="s">
        <v>69</v>
      </c>
      <c r="B399" s="5" t="s">
        <v>26</v>
      </c>
      <c r="C399" s="5" t="s">
        <v>43</v>
      </c>
      <c r="D399" s="5" t="s">
        <v>94</v>
      </c>
      <c r="E399" s="5"/>
      <c r="F399" s="6">
        <f t="shared" si="34"/>
        <v>29980</v>
      </c>
      <c r="G399" s="6">
        <f t="shared" si="34"/>
        <v>28466</v>
      </c>
    </row>
    <row r="400" spans="1:7" s="20" customFormat="1" ht="16.5" customHeight="1" x14ac:dyDescent="0.2">
      <c r="A400" s="9" t="s">
        <v>8</v>
      </c>
      <c r="B400" s="19" t="s">
        <v>26</v>
      </c>
      <c r="C400" s="19" t="s">
        <v>43</v>
      </c>
      <c r="D400" s="19" t="s">
        <v>94</v>
      </c>
      <c r="E400" s="19" t="s">
        <v>58</v>
      </c>
      <c r="F400" s="7">
        <f t="shared" si="34"/>
        <v>29980</v>
      </c>
      <c r="G400" s="7">
        <f t="shared" si="34"/>
        <v>28466</v>
      </c>
    </row>
    <row r="401" spans="1:15" s="20" customFormat="1" ht="16.5" customHeight="1" x14ac:dyDescent="0.2">
      <c r="A401" s="9" t="s">
        <v>169</v>
      </c>
      <c r="B401" s="19" t="s">
        <v>26</v>
      </c>
      <c r="C401" s="19" t="s">
        <v>43</v>
      </c>
      <c r="D401" s="19" t="s">
        <v>94</v>
      </c>
      <c r="E401" s="19" t="s">
        <v>170</v>
      </c>
      <c r="F401" s="7">
        <v>29980</v>
      </c>
      <c r="G401" s="7">
        <v>28466</v>
      </c>
    </row>
    <row r="402" spans="1:15" ht="47.25" x14ac:dyDescent="0.25">
      <c r="A402" s="2" t="s">
        <v>34</v>
      </c>
      <c r="B402" s="3" t="s">
        <v>26</v>
      </c>
      <c r="C402" s="3" t="s">
        <v>4</v>
      </c>
      <c r="D402" s="3"/>
      <c r="E402" s="3"/>
      <c r="F402" s="4">
        <f t="shared" ref="F402:G404" si="35">+F403</f>
        <v>95354</v>
      </c>
      <c r="G402" s="4">
        <f t="shared" si="35"/>
        <v>77796</v>
      </c>
    </row>
    <row r="403" spans="1:15" ht="30" x14ac:dyDescent="0.2">
      <c r="A403" s="8" t="s">
        <v>70</v>
      </c>
      <c r="B403" s="5" t="s">
        <v>26</v>
      </c>
      <c r="C403" s="5" t="s">
        <v>4</v>
      </c>
      <c r="D403" s="5" t="s">
        <v>95</v>
      </c>
      <c r="E403" s="5"/>
      <c r="F403" s="6">
        <f t="shared" si="35"/>
        <v>95354</v>
      </c>
      <c r="G403" s="6">
        <f t="shared" si="35"/>
        <v>77796</v>
      </c>
    </row>
    <row r="404" spans="1:15" s="20" customFormat="1" ht="17.25" customHeight="1" x14ac:dyDescent="0.2">
      <c r="A404" s="9" t="s">
        <v>8</v>
      </c>
      <c r="B404" s="19" t="s">
        <v>26</v>
      </c>
      <c r="C404" s="19" t="s">
        <v>4</v>
      </c>
      <c r="D404" s="19" t="s">
        <v>95</v>
      </c>
      <c r="E404" s="19" t="s">
        <v>58</v>
      </c>
      <c r="F404" s="7">
        <f t="shared" si="35"/>
        <v>95354</v>
      </c>
      <c r="G404" s="7">
        <f t="shared" si="35"/>
        <v>77796</v>
      </c>
    </row>
    <row r="405" spans="1:15" s="20" customFormat="1" ht="30.75" customHeight="1" x14ac:dyDescent="0.2">
      <c r="A405" s="9" t="s">
        <v>171</v>
      </c>
      <c r="B405" s="19" t="s">
        <v>26</v>
      </c>
      <c r="C405" s="19" t="s">
        <v>4</v>
      </c>
      <c r="D405" s="19" t="s">
        <v>95</v>
      </c>
      <c r="E405" s="19" t="s">
        <v>172</v>
      </c>
      <c r="F405" s="7">
        <v>95354</v>
      </c>
      <c r="G405" s="7">
        <v>77796</v>
      </c>
    </row>
    <row r="406" spans="1:15" ht="31.5" x14ac:dyDescent="0.25">
      <c r="A406" s="2" t="s">
        <v>60</v>
      </c>
      <c r="B406" s="3" t="s">
        <v>61</v>
      </c>
      <c r="C406" s="3" t="s">
        <v>44</v>
      </c>
      <c r="D406" s="3" t="s">
        <v>41</v>
      </c>
      <c r="E406" s="3" t="s">
        <v>41</v>
      </c>
      <c r="F406" s="4">
        <f t="shared" ref="F406:G408" si="36">+F407</f>
        <v>24376</v>
      </c>
      <c r="G406" s="4">
        <f t="shared" si="36"/>
        <v>50409.2</v>
      </c>
    </row>
    <row r="407" spans="1:15" ht="31.5" x14ac:dyDescent="0.25">
      <c r="A407" s="2" t="s">
        <v>60</v>
      </c>
      <c r="B407" s="3" t="s">
        <v>61</v>
      </c>
      <c r="C407" s="3" t="s">
        <v>61</v>
      </c>
      <c r="D407" s="3" t="s">
        <v>41</v>
      </c>
      <c r="E407" s="3" t="s">
        <v>41</v>
      </c>
      <c r="F407" s="4">
        <f t="shared" si="36"/>
        <v>24376</v>
      </c>
      <c r="G407" s="4">
        <f t="shared" si="36"/>
        <v>50409.2</v>
      </c>
    </row>
    <row r="408" spans="1:15" ht="17.25" customHeight="1" x14ac:dyDescent="0.2">
      <c r="A408" s="8" t="s">
        <v>60</v>
      </c>
      <c r="B408" s="5" t="s">
        <v>61</v>
      </c>
      <c r="C408" s="5" t="s">
        <v>61</v>
      </c>
      <c r="D408" s="5" t="s">
        <v>96</v>
      </c>
      <c r="E408" s="5" t="s">
        <v>41</v>
      </c>
      <c r="F408" s="6">
        <f t="shared" si="36"/>
        <v>24376</v>
      </c>
      <c r="G408" s="6">
        <f t="shared" si="36"/>
        <v>50409.2</v>
      </c>
    </row>
    <row r="409" spans="1:15" s="20" customFormat="1" ht="33" customHeight="1" x14ac:dyDescent="0.2">
      <c r="A409" s="9" t="s">
        <v>57</v>
      </c>
      <c r="B409" s="19" t="s">
        <v>61</v>
      </c>
      <c r="C409" s="19" t="s">
        <v>61</v>
      </c>
      <c r="D409" s="19" t="s">
        <v>96</v>
      </c>
      <c r="E409" s="19" t="s">
        <v>56</v>
      </c>
      <c r="F409" s="7">
        <f>+F410</f>
        <v>24376</v>
      </c>
      <c r="G409" s="7">
        <f>+G410</f>
        <v>50409.2</v>
      </c>
    </row>
    <row r="410" spans="1:15" s="20" customFormat="1" ht="15.75" customHeight="1" x14ac:dyDescent="0.2">
      <c r="A410" s="9" t="s">
        <v>159</v>
      </c>
      <c r="B410" s="19" t="s">
        <v>61</v>
      </c>
      <c r="C410" s="19" t="s">
        <v>61</v>
      </c>
      <c r="D410" s="19" t="s">
        <v>96</v>
      </c>
      <c r="E410" s="19" t="s">
        <v>160</v>
      </c>
      <c r="F410" s="7">
        <v>24376</v>
      </c>
      <c r="G410" s="7">
        <v>50409.2</v>
      </c>
    </row>
    <row r="411" spans="1:15" ht="15.75" x14ac:dyDescent="0.25">
      <c r="A411" s="31" t="s">
        <v>24</v>
      </c>
      <c r="B411" s="31"/>
      <c r="C411" s="31"/>
      <c r="D411" s="31"/>
      <c r="E411" s="31"/>
      <c r="F411" s="32">
        <f>+F14+F95+F129+F212+F249+F316+F337+F391+F397+F406+F90+F242</f>
        <v>1609158.9000000001</v>
      </c>
      <c r="G411" s="32">
        <f>+G14+G95+G129+G212+G249+G316+G337+G391+G397+G406+G90+G242</f>
        <v>1594165.5</v>
      </c>
      <c r="N411" s="16"/>
      <c r="O411" s="16"/>
    </row>
    <row r="412" spans="1:15" x14ac:dyDescent="0.2">
      <c r="F412" s="34">
        <v>1594201.6</v>
      </c>
      <c r="G412" s="34">
        <v>1571993.5</v>
      </c>
    </row>
    <row r="413" spans="1:15" ht="36.75" customHeight="1" x14ac:dyDescent="0.2">
      <c r="A413" s="45" t="s">
        <v>201</v>
      </c>
      <c r="B413" s="45"/>
      <c r="C413" s="45"/>
      <c r="D413" s="45"/>
      <c r="E413" s="45"/>
      <c r="F413" s="45"/>
      <c r="G413" s="45"/>
    </row>
    <row r="421" s="33" customFormat="1" ht="20.25" x14ac:dyDescent="0.3"/>
  </sheetData>
  <mergeCells count="13">
    <mergeCell ref="A413:G413"/>
    <mergeCell ref="C12:C13"/>
    <mergeCell ref="A1:F1"/>
    <mergeCell ref="D12:D13"/>
    <mergeCell ref="E12:E13"/>
    <mergeCell ref="A12:A13"/>
    <mergeCell ref="B12:B13"/>
    <mergeCell ref="F12:G12"/>
    <mergeCell ref="A6:G6"/>
    <mergeCell ref="A7:G7"/>
    <mergeCell ref="A8:G8"/>
    <mergeCell ref="A9:G9"/>
    <mergeCell ref="A10:G10"/>
  </mergeCells>
  <phoneticPr fontId="0" type="noConversion"/>
  <pageMargins left="0.78740157480314965" right="0.59055118110236227" top="0.78740157480314965" bottom="0.59055118110236227" header="0.31496062992125984" footer="0.39370078740157483"/>
  <pageSetup paperSize="9" scale="92" fitToHeight="0" orientation="portrait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Чудакова Лариса Семеновна</cp:lastModifiedBy>
  <cp:lastPrinted>2024-12-22T07:53:50Z</cp:lastPrinted>
  <dcterms:created xsi:type="dcterms:W3CDTF">2006-02-07T16:01:49Z</dcterms:created>
  <dcterms:modified xsi:type="dcterms:W3CDTF">2024-12-22T07:55:10Z</dcterms:modified>
</cp:coreProperties>
</file>